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lvyhodec/Desktop/"/>
    </mc:Choice>
  </mc:AlternateContent>
  <xr:revisionPtr revIDLastSave="0" documentId="8_{6E2FD96D-3A1A-CE42-94F7-3B5280C75438}" xr6:coauthVersionLast="47" xr6:coauthVersionMax="47" xr10:uidLastSave="{00000000-0000-0000-0000-000000000000}"/>
  <bookViews>
    <workbookView xWindow="120" yWindow="500" windowWidth="23220" windowHeight="14340" xr2:uid="{00000000-000D-0000-FFFF-FFFF00000000}"/>
  </bookViews>
  <sheets>
    <sheet name="7-11 лет октябрь" sheetId="4" r:id="rId1"/>
  </sheets>
  <calcPr calcId="191029"/>
</workbook>
</file>

<file path=xl/calcChain.xml><?xml version="1.0" encoding="utf-8"?>
<calcChain xmlns="http://schemas.openxmlformats.org/spreadsheetml/2006/main">
  <c r="G156" i="4" l="1"/>
  <c r="F156" i="4"/>
  <c r="E156" i="4"/>
  <c r="D156" i="4"/>
  <c r="D186" i="4" l="1"/>
  <c r="E186" i="4"/>
  <c r="F186" i="4"/>
  <c r="G186" i="4"/>
  <c r="C186" i="4"/>
  <c r="D183" i="4"/>
  <c r="E183" i="4"/>
  <c r="F183" i="4"/>
  <c r="F187" i="4" s="1"/>
  <c r="G183" i="4"/>
  <c r="C183" i="4"/>
  <c r="D176" i="4"/>
  <c r="E176" i="4"/>
  <c r="F176" i="4"/>
  <c r="G176" i="4"/>
  <c r="C176" i="4"/>
  <c r="D169" i="4"/>
  <c r="E169" i="4"/>
  <c r="F169" i="4"/>
  <c r="G169" i="4"/>
  <c r="C169" i="4"/>
  <c r="D166" i="4"/>
  <c r="E166" i="4"/>
  <c r="F166" i="4"/>
  <c r="G166" i="4"/>
  <c r="C166" i="4"/>
  <c r="D159" i="4"/>
  <c r="E159" i="4"/>
  <c r="F159" i="4"/>
  <c r="G159" i="4"/>
  <c r="C159" i="4"/>
  <c r="D152" i="4"/>
  <c r="E152" i="4"/>
  <c r="F152" i="4"/>
  <c r="G152" i="4"/>
  <c r="C152" i="4"/>
  <c r="D149" i="4"/>
  <c r="E149" i="4"/>
  <c r="F149" i="4"/>
  <c r="G149" i="4"/>
  <c r="C149" i="4"/>
  <c r="D142" i="4"/>
  <c r="E142" i="4"/>
  <c r="F142" i="4"/>
  <c r="G142" i="4"/>
  <c r="C142" i="4"/>
  <c r="D135" i="4"/>
  <c r="E135" i="4"/>
  <c r="F135" i="4"/>
  <c r="G135" i="4"/>
  <c r="C135" i="4"/>
  <c r="D132" i="4"/>
  <c r="E132" i="4"/>
  <c r="F132" i="4"/>
  <c r="G132" i="4"/>
  <c r="C132" i="4"/>
  <c r="D126" i="4"/>
  <c r="E126" i="4"/>
  <c r="F126" i="4"/>
  <c r="G126" i="4"/>
  <c r="C126" i="4"/>
  <c r="D119" i="4"/>
  <c r="E119" i="4"/>
  <c r="F119" i="4"/>
  <c r="G119" i="4"/>
  <c r="C119" i="4"/>
  <c r="D116" i="4"/>
  <c r="E116" i="4"/>
  <c r="F116" i="4"/>
  <c r="G116" i="4"/>
  <c r="C116" i="4"/>
  <c r="D109" i="4"/>
  <c r="E109" i="4"/>
  <c r="F109" i="4"/>
  <c r="G109" i="4"/>
  <c r="C109" i="4"/>
  <c r="D100" i="4"/>
  <c r="E100" i="4"/>
  <c r="F100" i="4"/>
  <c r="G100" i="4"/>
  <c r="C100" i="4"/>
  <c r="D97" i="4"/>
  <c r="E97" i="4"/>
  <c r="F97" i="4"/>
  <c r="G97" i="4"/>
  <c r="C97" i="4"/>
  <c r="D91" i="4"/>
  <c r="E91" i="4"/>
  <c r="F91" i="4"/>
  <c r="G91" i="4"/>
  <c r="C91" i="4"/>
  <c r="D84" i="4"/>
  <c r="E84" i="4"/>
  <c r="F84" i="4"/>
  <c r="G84" i="4"/>
  <c r="C84" i="4"/>
  <c r="D81" i="4"/>
  <c r="E81" i="4"/>
  <c r="F81" i="4"/>
  <c r="G81" i="4"/>
  <c r="C81" i="4"/>
  <c r="D74" i="4"/>
  <c r="E74" i="4"/>
  <c r="F74" i="4"/>
  <c r="G74" i="4"/>
  <c r="C74" i="4"/>
  <c r="D187" i="4" l="1"/>
  <c r="E187" i="4"/>
  <c r="G187" i="4"/>
  <c r="C187" i="4"/>
  <c r="E170" i="4"/>
  <c r="G170" i="4"/>
  <c r="F170" i="4"/>
  <c r="D170" i="4"/>
  <c r="C170" i="4"/>
  <c r="C153" i="4"/>
  <c r="F153" i="4"/>
  <c r="D153" i="4"/>
  <c r="G153" i="4"/>
  <c r="E153" i="4"/>
  <c r="C136" i="4"/>
  <c r="F136" i="4"/>
  <c r="D136" i="4"/>
  <c r="G136" i="4"/>
  <c r="E136" i="4"/>
  <c r="C85" i="4"/>
  <c r="F85" i="4"/>
  <c r="D85" i="4"/>
  <c r="G85" i="4"/>
  <c r="E85" i="4"/>
  <c r="C120" i="4"/>
  <c r="F120" i="4"/>
  <c r="D120" i="4"/>
  <c r="G120" i="4"/>
  <c r="E120" i="4"/>
  <c r="C101" i="4"/>
  <c r="F101" i="4"/>
  <c r="D101" i="4"/>
  <c r="G101" i="4"/>
  <c r="E101" i="4"/>
  <c r="D67" i="4" l="1"/>
  <c r="E67" i="4"/>
  <c r="F67" i="4"/>
  <c r="G67" i="4"/>
  <c r="C67" i="4"/>
  <c r="D64" i="4"/>
  <c r="E64" i="4"/>
  <c r="F64" i="4"/>
  <c r="G64" i="4"/>
  <c r="C64" i="4"/>
  <c r="D57" i="4"/>
  <c r="E57" i="4"/>
  <c r="F57" i="4"/>
  <c r="G57" i="4"/>
  <c r="G68" i="4" s="1"/>
  <c r="C57" i="4"/>
  <c r="D50" i="4"/>
  <c r="E50" i="4"/>
  <c r="F50" i="4"/>
  <c r="G50" i="4"/>
  <c r="C50" i="4"/>
  <c r="D47" i="4"/>
  <c r="E47" i="4"/>
  <c r="F47" i="4"/>
  <c r="G47" i="4"/>
  <c r="C47" i="4"/>
  <c r="D40" i="4"/>
  <c r="E40" i="4"/>
  <c r="F40" i="4"/>
  <c r="G40" i="4"/>
  <c r="C40" i="4"/>
  <c r="C51" i="4" s="1"/>
  <c r="C33" i="4"/>
  <c r="D30" i="4"/>
  <c r="D195" i="4" s="1"/>
  <c r="E30" i="4"/>
  <c r="F30" i="4"/>
  <c r="G30" i="4"/>
  <c r="C30" i="4"/>
  <c r="C195" i="4" s="1"/>
  <c r="D23" i="4"/>
  <c r="E23" i="4"/>
  <c r="E194" i="4" s="1"/>
  <c r="F23" i="4"/>
  <c r="G23" i="4"/>
  <c r="G194" i="4" s="1"/>
  <c r="C23" i="4"/>
  <c r="E68" i="4" l="1"/>
  <c r="F51" i="4"/>
  <c r="F195" i="4"/>
  <c r="D51" i="4"/>
  <c r="C194" i="4"/>
  <c r="F194" i="4"/>
  <c r="D194" i="4"/>
  <c r="G195" i="4"/>
  <c r="E195" i="4"/>
  <c r="C34" i="4"/>
  <c r="F34" i="4"/>
  <c r="D34" i="4"/>
  <c r="C68" i="4"/>
  <c r="F68" i="4"/>
  <c r="D68" i="4"/>
  <c r="G34" i="4"/>
  <c r="E34" i="4"/>
  <c r="G51" i="4"/>
  <c r="E51" i="4"/>
  <c r="F188" i="4" l="1"/>
  <c r="F189" i="4" s="1"/>
  <c r="E188" i="4"/>
  <c r="E189" i="4" s="1"/>
  <c r="G188" i="4"/>
  <c r="G189" i="4" s="1"/>
  <c r="D188" i="4"/>
  <c r="D189" i="4" s="1"/>
  <c r="C188" i="4"/>
  <c r="C189" i="4" s="1"/>
</calcChain>
</file>

<file path=xl/sharedStrings.xml><?xml version="1.0" encoding="utf-8"?>
<sst xmlns="http://schemas.openxmlformats.org/spreadsheetml/2006/main" count="277" uniqueCount="131">
  <si>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</si>
  <si>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</si>
  <si>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</si>
  <si>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</si>
  <si>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</si>
  <si>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</si>
  <si>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</si>
  <si>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</si>
  <si>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</si>
  <si>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</si>
  <si>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</si>
  <si>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7-11 лет октябрь</t>
  </si>
  <si>
    <t>День 1 Неделя 1</t>
  </si>
  <si>
    <t>ЗАВТРАК</t>
  </si>
  <si>
    <t>Каша рисовая молочная жидкая</t>
  </si>
  <si>
    <t>Батон нарезной</t>
  </si>
  <si>
    <t>100.1</t>
  </si>
  <si>
    <t>Сыр твердый порциями</t>
  </si>
  <si>
    <t>Масло сливочное</t>
  </si>
  <si>
    <t>Печенье</t>
  </si>
  <si>
    <t>Чай с сахаром</t>
  </si>
  <si>
    <t>ИТОГО ЗА ЗАВТРАК</t>
  </si>
  <si>
    <t>ОБЕД</t>
  </si>
  <si>
    <t>Свекольник</t>
  </si>
  <si>
    <t>395.1</t>
  </si>
  <si>
    <t>Сосиски отварные в соусе</t>
  </si>
  <si>
    <t>418.1</t>
  </si>
  <si>
    <t>Каша из гороха с маслом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</si>
  <si>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</si>
  <si>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</si>
  <si>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</si>
  <si>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</si>
  <si>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</si>
  <si>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</si>
  <si>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</si>
  <si>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</si>
  <si>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</si>
  <si>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</si>
  <si>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</si>
  <si>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313.1</t>
  </si>
  <si>
    <t>Запеканка из творога со сгущенным молоком</t>
  </si>
  <si>
    <t>Булочка домашняя</t>
  </si>
  <si>
    <t>Фрукт свежий ,  сезонный</t>
  </si>
  <si>
    <t>РЦ 10.86.</t>
  </si>
  <si>
    <t>Напиток  витаминаминизированный</t>
  </si>
  <si>
    <t>Суп картофельный с макаронными изделиями на курином бульоне</t>
  </si>
  <si>
    <t>Кнели из кур с рисом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</si>
  <si>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</si>
  <si>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</si>
  <si>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</si>
  <si>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</si>
  <si>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</si>
  <si>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541.1</t>
  </si>
  <si>
    <t>Ватрушки с творожным фаршем</t>
  </si>
  <si>
    <t>День 3</t>
  </si>
  <si>
    <t>Плов из отварной птицы</t>
  </si>
  <si>
    <t>Плюшка новомосковская</t>
  </si>
  <si>
    <t>144.1</t>
  </si>
  <si>
    <t>Суп картофельный с бобовыми вегетарианский</t>
  </si>
  <si>
    <t>Макаронные изделия отварные</t>
  </si>
  <si>
    <t>Напиток из шиповника</t>
  </si>
  <si>
    <t>511.1</t>
  </si>
  <si>
    <t>Компот из замороженной ягоды</t>
  </si>
  <si>
    <t>Ватрушки с повидлом</t>
  </si>
  <si>
    <t>День 4</t>
  </si>
  <si>
    <t>Каша из хлопьев овсяных "Геркулес" жидкая</t>
  </si>
  <si>
    <t>454.1</t>
  </si>
  <si>
    <t>Пирожки печеные из дрожжевого теста с морковным фаршем</t>
  </si>
  <si>
    <t>Чай с лимоном</t>
  </si>
  <si>
    <t>142.3</t>
  </si>
  <si>
    <t>Щи из свежей капусты с картофелем на курином бульоне</t>
  </si>
  <si>
    <t>412.1</t>
  </si>
  <si>
    <t>Котлеты куриные, припущенные с соусом</t>
  </si>
  <si>
    <t>Рис отварной</t>
  </si>
  <si>
    <t>518.1</t>
  </si>
  <si>
    <t>Сок фруктовый, плодовый, ягодный , томатный</t>
  </si>
  <si>
    <t>555.1</t>
  </si>
  <si>
    <t>Косичка с сахаром</t>
  </si>
  <si>
    <t>День 5</t>
  </si>
  <si>
    <t>Каша пшенная молочная жидкая</t>
  </si>
  <si>
    <t>543.3</t>
  </si>
  <si>
    <t>Пирожки печеные из сдобного теста с картофелем</t>
  </si>
  <si>
    <t>День 6 Неделя 2</t>
  </si>
  <si>
    <t>128.1</t>
  </si>
  <si>
    <t>Борщ с капустой и картофелем вегетарианский со сметаной</t>
  </si>
  <si>
    <t>Шанежка наливная</t>
  </si>
  <si>
    <t>День 7</t>
  </si>
  <si>
    <t>Омлет с колбасными изделиями</t>
  </si>
  <si>
    <t>Суп-лапша на куринном бульоне</t>
  </si>
  <si>
    <t>День 8</t>
  </si>
  <si>
    <t>Каша манная вязкая</t>
  </si>
  <si>
    <t>345.1</t>
  </si>
  <si>
    <t>Котлеты рыбные с соусом</t>
  </si>
  <si>
    <t>б/н</t>
  </si>
  <si>
    <t>Пирог морковный</t>
  </si>
  <si>
    <t>День 9</t>
  </si>
  <si>
    <t>Булочка дорожная с повидлом</t>
  </si>
  <si>
    <t>412.2</t>
  </si>
  <si>
    <t>Шницели куринные, припущенные с соусом</t>
  </si>
  <si>
    <t>Пирожки печеные из сдобного теста с повидлом</t>
  </si>
  <si>
    <t>День 10</t>
  </si>
  <si>
    <t>Макаронные изделия, запеченные с сыром</t>
  </si>
  <si>
    <t>195.1</t>
  </si>
  <si>
    <t>Рагу из овощей</t>
  </si>
  <si>
    <t>Булочка "Нежная"</t>
  </si>
  <si>
    <t>ИТОГО ЗА ВЕСЬ ПЕРИОД:</t>
  </si>
  <si>
    <t>СРЕДНЕЕ ЗНАЧЕНИЕ ЗА ПЕРИОД:</t>
  </si>
  <si>
    <t>СОГЛАСОВАНО</t>
  </si>
  <si>
    <t>(должность)</t>
  </si>
  <si>
    <t>(ФИО)</t>
  </si>
  <si>
    <t>(дата)</t>
  </si>
  <si>
    <t>УТВЕРЖДАЮ</t>
  </si>
  <si>
    <t>НОРМА ЗАВТРАК</t>
  </si>
  <si>
    <t>12--16</t>
  </si>
  <si>
    <t>48--60</t>
  </si>
  <si>
    <t>400-550</t>
  </si>
  <si>
    <t>НОРМА ОБЕД</t>
  </si>
  <si>
    <t>20--25</t>
  </si>
  <si>
    <t>80--100</t>
  </si>
  <si>
    <t>600-750</t>
  </si>
  <si>
    <t>СРЕДНЕЕ ЗНАЧЕНИЕ ЗА ПЕРИОД ЗАВТРАК:</t>
  </si>
  <si>
    <t>СРЕДНЕЕ ЗНАЧЕНИЕ ЗА ПЕРИОД ОБЕД:</t>
  </si>
  <si>
    <t>565.1</t>
  </si>
  <si>
    <t xml:space="preserve">Сок/ нектар пакетированный </t>
  </si>
  <si>
    <t>572.7</t>
  </si>
  <si>
    <t>Рассольник ленинградский на мясном бульоне</t>
  </si>
  <si>
    <t>134.3</t>
  </si>
  <si>
    <t>Бефстроганов из отварной говядины</t>
  </si>
  <si>
    <t>Картофельное пюре</t>
  </si>
  <si>
    <t>Жаркое по-домашнему</t>
  </si>
  <si>
    <t xml:space="preserve">Слойка в ассортименте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</si>
</sst>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1" xfId="0" applyFont="1" applyFill="1" applyBorder="1" applyAlignment="1">
      <alignment horizontal="right" wrapText="1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1" fillId="0" borderId="0" xfId="0" applyNumberFormat="1" applyFont="1" applyFill="1" applyAlignment="1">
      <alignment horizontal="left" vertical="top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2" xfId="0" applyFont="1" applyFill="1" applyBorder="1"/>
    <xf numFmtId="0" fontId="1" fillId="0" borderId="3" xfId="0" applyFont="1" applyFill="1" applyBorder="1"/>
    <xf numFmtId="0" fontId="1" fillId="0" borderId="13" xfId="0" applyFont="1" applyFill="1" applyBorder="1"/>
    <xf numFmtId="0" fontId="1" fillId="0" borderId="0" xfId="0" applyFont="1" applyFill="1"/>
    <xf numFmtId="0" fontId="1" fillId="0" borderId="14" xfId="0" applyFont="1" applyFill="1" applyBorder="1" applyAlignment="1">
      <alignment horizontal="left" vertical="top"/>
    </xf>
    <xf numFmtId="0" fontId="0" fillId="0" borderId="6" xfId="0" applyFill="1" applyBorder="1" applyAlignment="1">
      <alignment wrapText="1"/>
    </xf>
    <xf numFmtId="0" fontId="0" fillId="0" borderId="6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right" vertical="top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5"/>
  <sheetViews>
    <sheetView tabSelected="1" workbookViewId="0">
      <selection activeCell="A15" sqref="A15:H15"/>
    </sheetView>
  </sheetViews>
  <sheetFormatPr baseColWidth="10" defaultColWidth="8.83203125" defaultRowHeight="13"/>
  <cols>
    <col min="1" max="1" width="14.6640625" style="1" customWidth="1"/>
    <col min="2" max="2" width="41.6640625" style="86" customWidth="1"/>
    <col min="3" max="3" width="10.6640625" style="3" customWidth="1"/>
    <col min="4" max="6" width="10.6640625" style="4" customWidth="1"/>
    <col min="7" max="7" width="17" style="3" customWidth="1"/>
    <col min="8" max="8" width="15.6640625" style="3" customWidth="1"/>
    <col min="9" max="11" width="7.6640625" style="6" customWidth="1"/>
    <col min="12" max="16384" width="8.83203125" style="6"/>
  </cols>
  <sheetData>
    <row r="1" spans="1:8">
      <c r="B1" s="2" t="s">
        <v>107</v>
      </c>
      <c r="H1" s="5" t="s">
        <v>111</v>
      </c>
    </row>
    <row r="2" spans="1:8">
      <c r="B2" s="7"/>
      <c r="F2" s="8"/>
      <c r="G2" s="9"/>
      <c r="H2" s="9"/>
    </row>
    <row r="3" spans="1:8">
      <c r="B3" s="10" t="s">
        <v>108</v>
      </c>
      <c r="F3" s="11"/>
      <c r="G3" s="12"/>
      <c r="H3" s="13" t="s">
        <v>108</v>
      </c>
    </row>
    <row r="4" spans="1:8">
      <c r="B4" s="14" t="s">
        <v>109</v>
      </c>
      <c r="F4" s="15"/>
      <c r="G4" s="16"/>
      <c r="H4" s="17" t="s">
        <v>109</v>
      </c>
    </row>
    <row r="5" spans="1:8">
      <c r="B5" s="18" t="s">
        <v>110</v>
      </c>
      <c r="H5" s="19" t="s">
        <v>110</v>
      </c>
    </row>
    <row r="9" spans="1:8" s="22" customFormat="1">
      <c r="A9" s="20" t="s">
        <v>10</v>
      </c>
      <c r="B9" s="21"/>
      <c r="C9" s="21"/>
      <c r="D9" s="21"/>
      <c r="E9" s="21"/>
      <c r="F9" s="21"/>
      <c r="G9" s="21"/>
      <c r="H9" s="21"/>
    </row>
    <row r="10" spans="1:8" s="22" customFormat="1">
      <c r="A10" s="23"/>
      <c r="C10" s="24"/>
      <c r="D10" s="25"/>
      <c r="E10" s="25"/>
      <c r="F10" s="25"/>
      <c r="G10" s="26"/>
      <c r="H10" s="26"/>
    </row>
    <row r="11" spans="1:8" s="22" customFormat="1" ht="28">
      <c r="A11" s="23" t="s">
        <v>4</v>
      </c>
      <c r="B11" s="22" t="s">
        <v>11</v>
      </c>
      <c r="C11" s="24"/>
      <c r="D11" s="25"/>
      <c r="E11" s="25"/>
      <c r="F11" s="25"/>
      <c r="G11" s="26"/>
      <c r="H11" s="26"/>
    </row>
    <row r="12" spans="1:8" s="22" customFormat="1" ht="14" thickBot="1">
      <c r="A12" s="27"/>
      <c r="C12" s="24"/>
      <c r="D12" s="25"/>
      <c r="E12" s="25"/>
      <c r="F12" s="25"/>
      <c r="G12" s="26"/>
      <c r="H12" s="26"/>
    </row>
    <row r="13" spans="1:8" s="34" customFormat="1" ht="33" customHeight="1">
      <c r="A13" s="28" t="s">
        <v>0</v>
      </c>
      <c r="B13" s="29" t="s">
        <v>1</v>
      </c>
      <c r="C13" s="30" t="s">
        <v>3</v>
      </c>
      <c r="D13" s="31" t="s">
        <v>5</v>
      </c>
      <c r="E13" s="31"/>
      <c r="F13" s="31"/>
      <c r="G13" s="32" t="s">
        <v>6</v>
      </c>
      <c r="H13" s="33" t="s">
        <v>2</v>
      </c>
    </row>
    <row r="14" spans="1:8" s="41" customFormat="1" ht="15" thickBot="1">
      <c r="A14" s="35"/>
      <c r="B14" s="36"/>
      <c r="C14" s="37"/>
      <c r="D14" s="38" t="s">
        <v>7</v>
      </c>
      <c r="E14" s="38" t="s">
        <v>8</v>
      </c>
      <c r="F14" s="38" t="s">
        <v>9</v>
      </c>
      <c r="G14" s="39"/>
      <c r="H14" s="40"/>
    </row>
    <row r="15" spans="1:8" s="45" customFormat="1">
      <c r="A15" s="42" t="s">
        <v>12</v>
      </c>
      <c r="B15" s="43"/>
      <c r="C15" s="43"/>
      <c r="D15" s="43"/>
      <c r="E15" s="43"/>
      <c r="F15" s="43"/>
      <c r="G15" s="43"/>
      <c r="H15" s="44"/>
    </row>
    <row r="16" spans="1:8" ht="14">
      <c r="A16" s="46" t="s">
        <v>13</v>
      </c>
      <c r="B16" s="47" t="s">
        <v>14</v>
      </c>
      <c r="C16" s="48">
        <v>200</v>
      </c>
      <c r="D16" s="49">
        <v>5.64</v>
      </c>
      <c r="E16" s="49">
        <v>7.16</v>
      </c>
      <c r="F16" s="49">
        <v>33.42</v>
      </c>
      <c r="G16" s="50">
        <v>220.62</v>
      </c>
      <c r="H16" s="51">
        <v>268</v>
      </c>
    </row>
    <row r="17" spans="1:8" ht="14">
      <c r="A17" s="46"/>
      <c r="B17" s="47" t="s">
        <v>15</v>
      </c>
      <c r="C17" s="48">
        <v>40</v>
      </c>
      <c r="D17" s="49">
        <v>3</v>
      </c>
      <c r="E17" s="49">
        <v>1.1599999999999999</v>
      </c>
      <c r="F17" s="49">
        <v>20.56</v>
      </c>
      <c r="G17" s="50">
        <v>104.8</v>
      </c>
      <c r="H17" s="51">
        <v>111</v>
      </c>
    </row>
    <row r="18" spans="1:8" ht="14">
      <c r="A18" s="46"/>
      <c r="B18" s="47" t="s">
        <v>17</v>
      </c>
      <c r="C18" s="48">
        <v>10</v>
      </c>
      <c r="D18" s="49">
        <v>2.3199999999999998</v>
      </c>
      <c r="E18" s="49">
        <v>2.95</v>
      </c>
      <c r="F18" s="49">
        <v>0</v>
      </c>
      <c r="G18" s="50">
        <v>36.4</v>
      </c>
      <c r="H18" s="52" t="s">
        <v>16</v>
      </c>
    </row>
    <row r="19" spans="1:8" ht="14">
      <c r="A19" s="46"/>
      <c r="B19" s="47" t="s">
        <v>18</v>
      </c>
      <c r="C19" s="48">
        <v>10</v>
      </c>
      <c r="D19" s="49">
        <v>0.13</v>
      </c>
      <c r="E19" s="49">
        <v>6.15</v>
      </c>
      <c r="F19" s="49">
        <v>0.17</v>
      </c>
      <c r="G19" s="50">
        <v>56.6</v>
      </c>
      <c r="H19" s="51">
        <v>105</v>
      </c>
    </row>
    <row r="20" spans="1:8" ht="14">
      <c r="A20" s="46"/>
      <c r="B20" s="47" t="s">
        <v>123</v>
      </c>
      <c r="C20" s="48">
        <v>200</v>
      </c>
      <c r="D20" s="49">
        <v>0</v>
      </c>
      <c r="E20" s="49">
        <v>0</v>
      </c>
      <c r="F20" s="49">
        <v>22</v>
      </c>
      <c r="G20" s="50">
        <v>100</v>
      </c>
      <c r="H20" s="51"/>
    </row>
    <row r="21" spans="1:8" ht="14">
      <c r="A21" s="46"/>
      <c r="B21" s="47" t="s">
        <v>19</v>
      </c>
      <c r="C21" s="48">
        <v>40</v>
      </c>
      <c r="D21" s="49">
        <v>3</v>
      </c>
      <c r="E21" s="49">
        <v>4.72</v>
      </c>
      <c r="F21" s="49">
        <v>29.96</v>
      </c>
      <c r="G21" s="50">
        <v>166.84</v>
      </c>
      <c r="H21" s="51">
        <v>590</v>
      </c>
    </row>
    <row r="22" spans="1:8" ht="14">
      <c r="A22" s="46"/>
      <c r="B22" s="47" t="s">
        <v>20</v>
      </c>
      <c r="C22" s="48">
        <v>200</v>
      </c>
      <c r="D22" s="49">
        <v>0.2</v>
      </c>
      <c r="E22" s="49">
        <v>0</v>
      </c>
      <c r="F22" s="49">
        <v>7.02</v>
      </c>
      <c r="G22" s="50">
        <v>28.46</v>
      </c>
      <c r="H22" s="51">
        <v>493</v>
      </c>
    </row>
    <row r="23" spans="1:8" s="45" customFormat="1">
      <c r="A23" s="46" t="s">
        <v>21</v>
      </c>
      <c r="B23" s="53"/>
      <c r="C23" s="54">
        <f>SUM(C16:C22)</f>
        <v>700</v>
      </c>
      <c r="D23" s="54">
        <f>SUM(D16:D22)</f>
        <v>14.290000000000001</v>
      </c>
      <c r="E23" s="54">
        <f>SUM(E16:E22)</f>
        <v>22.14</v>
      </c>
      <c r="F23" s="54">
        <f>SUM(F16:F22)</f>
        <v>113.13000000000001</v>
      </c>
      <c r="G23" s="54">
        <f>SUM(G16:G22)</f>
        <v>713.72000000000014</v>
      </c>
      <c r="H23" s="55"/>
    </row>
    <row r="24" spans="1:8" ht="14">
      <c r="A24" s="46" t="s">
        <v>22</v>
      </c>
      <c r="B24" s="47" t="s">
        <v>23</v>
      </c>
      <c r="C24" s="48">
        <v>200</v>
      </c>
      <c r="D24" s="49">
        <v>1.8</v>
      </c>
      <c r="E24" s="49">
        <v>2.88</v>
      </c>
      <c r="F24" s="49">
        <v>13.54</v>
      </c>
      <c r="G24" s="50">
        <v>87.08</v>
      </c>
      <c r="H24" s="51">
        <v>131</v>
      </c>
    </row>
    <row r="25" spans="1:8" ht="14">
      <c r="A25" s="46"/>
      <c r="B25" s="47" t="s">
        <v>25</v>
      </c>
      <c r="C25" s="48">
        <v>90</v>
      </c>
      <c r="D25" s="49">
        <v>6.44</v>
      </c>
      <c r="E25" s="49">
        <v>10.95</v>
      </c>
      <c r="F25" s="49">
        <v>2.13</v>
      </c>
      <c r="G25" s="50">
        <v>137.22999999999999</v>
      </c>
      <c r="H25" s="52" t="s">
        <v>24</v>
      </c>
    </row>
    <row r="26" spans="1:8" ht="14">
      <c r="A26" s="46"/>
      <c r="B26" s="47" t="s">
        <v>27</v>
      </c>
      <c r="C26" s="48">
        <v>150</v>
      </c>
      <c r="D26" s="49">
        <v>14.9</v>
      </c>
      <c r="E26" s="49">
        <v>3.71</v>
      </c>
      <c r="F26" s="49">
        <v>35.909999999999997</v>
      </c>
      <c r="G26" s="50">
        <v>236.49</v>
      </c>
      <c r="H26" s="52" t="s">
        <v>26</v>
      </c>
    </row>
    <row r="27" spans="1:8" ht="14">
      <c r="A27" s="46"/>
      <c r="B27" s="47" t="s">
        <v>28</v>
      </c>
      <c r="C27" s="48">
        <v>200</v>
      </c>
      <c r="D27" s="49">
        <v>0.1</v>
      </c>
      <c r="E27" s="49">
        <v>0</v>
      </c>
      <c r="F27" s="49">
        <v>11.4</v>
      </c>
      <c r="G27" s="50">
        <v>43.48</v>
      </c>
      <c r="H27" s="51">
        <v>508</v>
      </c>
    </row>
    <row r="28" spans="1:8" ht="14">
      <c r="A28" s="46"/>
      <c r="B28" s="47" t="s">
        <v>29</v>
      </c>
      <c r="C28" s="48">
        <v>30</v>
      </c>
      <c r="D28" s="49">
        <v>1.98</v>
      </c>
      <c r="E28" s="49">
        <v>0.36</v>
      </c>
      <c r="F28" s="49">
        <v>10.02</v>
      </c>
      <c r="G28" s="50">
        <v>52.2</v>
      </c>
      <c r="H28" s="51">
        <v>109</v>
      </c>
    </row>
    <row r="29" spans="1:8" ht="14">
      <c r="A29" s="46"/>
      <c r="B29" s="47" t="s">
        <v>30</v>
      </c>
      <c r="C29" s="48">
        <v>30</v>
      </c>
      <c r="D29" s="49">
        <v>2.37</v>
      </c>
      <c r="E29" s="49">
        <v>0.3</v>
      </c>
      <c r="F29" s="49">
        <v>14.76</v>
      </c>
      <c r="G29" s="50">
        <v>70.5</v>
      </c>
      <c r="H29" s="51">
        <v>108</v>
      </c>
    </row>
    <row r="30" spans="1:8" s="45" customFormat="1">
      <c r="A30" s="46" t="s">
        <v>31</v>
      </c>
      <c r="B30" s="53"/>
      <c r="C30" s="54">
        <f>SUM(C24:C29)</f>
        <v>700</v>
      </c>
      <c r="D30" s="54">
        <f>SUM(D24:D29)</f>
        <v>27.590000000000003</v>
      </c>
      <c r="E30" s="54">
        <f>SUM(E24:E29)</f>
        <v>18.2</v>
      </c>
      <c r="F30" s="54">
        <f>SUM(F24:F29)</f>
        <v>87.76</v>
      </c>
      <c r="G30" s="54">
        <f>SUM(G24:G29)</f>
        <v>626.98</v>
      </c>
      <c r="H30" s="55"/>
    </row>
    <row r="31" spans="1:8" ht="14">
      <c r="A31" s="46" t="s">
        <v>32</v>
      </c>
      <c r="B31" s="47" t="s">
        <v>33</v>
      </c>
      <c r="C31" s="48">
        <v>200</v>
      </c>
      <c r="D31" s="49">
        <v>0</v>
      </c>
      <c r="E31" s="49">
        <v>0</v>
      </c>
      <c r="F31" s="49">
        <v>24</v>
      </c>
      <c r="G31" s="50">
        <v>95</v>
      </c>
      <c r="H31" s="51">
        <v>614</v>
      </c>
    </row>
    <row r="32" spans="1:8" ht="28">
      <c r="A32" s="46"/>
      <c r="B32" s="47" t="s">
        <v>35</v>
      </c>
      <c r="C32" s="48">
        <v>100</v>
      </c>
      <c r="D32" s="49">
        <v>6.54</v>
      </c>
      <c r="E32" s="49">
        <v>5.87</v>
      </c>
      <c r="F32" s="49">
        <v>39.159999999999997</v>
      </c>
      <c r="G32" s="50">
        <v>235.4</v>
      </c>
      <c r="H32" s="52" t="s">
        <v>34</v>
      </c>
    </row>
    <row r="33" spans="1:8" s="45" customFormat="1">
      <c r="A33" s="46" t="s">
        <v>36</v>
      </c>
      <c r="B33" s="53"/>
      <c r="C33" s="54">
        <f>SUM(C31:C32)</f>
        <v>300</v>
      </c>
      <c r="D33" s="56">
        <v>6.54</v>
      </c>
      <c r="E33" s="56">
        <v>5.87</v>
      </c>
      <c r="F33" s="56">
        <v>63.16</v>
      </c>
      <c r="G33" s="54">
        <v>330.4</v>
      </c>
      <c r="H33" s="55"/>
    </row>
    <row r="34" spans="1:8" s="45" customFormat="1" ht="14" thickBot="1">
      <c r="A34" s="57" t="s">
        <v>37</v>
      </c>
      <c r="B34" s="58"/>
      <c r="C34" s="59">
        <f>C23+C30+C33</f>
        <v>1700</v>
      </c>
      <c r="D34" s="59">
        <f t="shared" ref="D34:G34" si="0">D23+D30+D33</f>
        <v>48.42</v>
      </c>
      <c r="E34" s="59">
        <f t="shared" si="0"/>
        <v>46.21</v>
      </c>
      <c r="F34" s="59">
        <f t="shared" si="0"/>
        <v>264.05</v>
      </c>
      <c r="G34" s="59">
        <f t="shared" si="0"/>
        <v>1671.1000000000004</v>
      </c>
      <c r="H34" s="60"/>
    </row>
    <row r="35" spans="1:8" s="45" customFormat="1">
      <c r="A35" s="61" t="s">
        <v>38</v>
      </c>
      <c r="B35" s="62"/>
      <c r="C35" s="62"/>
      <c r="D35" s="62"/>
      <c r="E35" s="62"/>
      <c r="F35" s="62"/>
      <c r="G35" s="62"/>
      <c r="H35" s="63"/>
    </row>
    <row r="36" spans="1:8" ht="14">
      <c r="A36" s="46" t="s">
        <v>13</v>
      </c>
      <c r="B36" s="47" t="s">
        <v>40</v>
      </c>
      <c r="C36" s="48">
        <v>200</v>
      </c>
      <c r="D36" s="49">
        <v>25.36</v>
      </c>
      <c r="E36" s="49">
        <v>18.04</v>
      </c>
      <c r="F36" s="49">
        <v>50.58</v>
      </c>
      <c r="G36" s="50">
        <v>462.78</v>
      </c>
      <c r="H36" s="52" t="s">
        <v>39</v>
      </c>
    </row>
    <row r="37" spans="1:8" ht="14">
      <c r="A37" s="46"/>
      <c r="B37" s="47" t="s">
        <v>41</v>
      </c>
      <c r="C37" s="48">
        <v>100</v>
      </c>
      <c r="D37" s="49">
        <v>8.49</v>
      </c>
      <c r="E37" s="49">
        <v>4.57</v>
      </c>
      <c r="F37" s="49">
        <v>58.1</v>
      </c>
      <c r="G37" s="50">
        <v>305.89999999999998</v>
      </c>
      <c r="H37" s="51">
        <v>564</v>
      </c>
    </row>
    <row r="38" spans="1:8" ht="14">
      <c r="A38" s="46"/>
      <c r="B38" s="47" t="s">
        <v>42</v>
      </c>
      <c r="C38" s="48">
        <v>150</v>
      </c>
      <c r="D38" s="49">
        <v>0.6</v>
      </c>
      <c r="E38" s="49">
        <v>0.6</v>
      </c>
      <c r="F38" s="49">
        <v>14.7</v>
      </c>
      <c r="G38" s="50">
        <v>70.5</v>
      </c>
      <c r="H38" s="51">
        <v>112</v>
      </c>
    </row>
    <row r="39" spans="1:8" ht="14">
      <c r="A39" s="46"/>
      <c r="B39" s="47" t="s">
        <v>44</v>
      </c>
      <c r="C39" s="48">
        <v>200</v>
      </c>
      <c r="D39" s="49">
        <v>0</v>
      </c>
      <c r="E39" s="49">
        <v>0</v>
      </c>
      <c r="F39" s="49">
        <v>19</v>
      </c>
      <c r="G39" s="50">
        <v>75</v>
      </c>
      <c r="H39" s="52" t="s">
        <v>43</v>
      </c>
    </row>
    <row r="40" spans="1:8" s="45" customFormat="1">
      <c r="A40" s="46" t="s">
        <v>21</v>
      </c>
      <c r="B40" s="53"/>
      <c r="C40" s="54">
        <f>SUM(C36:C39)</f>
        <v>650</v>
      </c>
      <c r="D40" s="54">
        <f t="shared" ref="D40:G40" si="1">SUM(D36:D39)</f>
        <v>34.450000000000003</v>
      </c>
      <c r="E40" s="54">
        <f t="shared" si="1"/>
        <v>23.21</v>
      </c>
      <c r="F40" s="54">
        <f t="shared" si="1"/>
        <v>142.38</v>
      </c>
      <c r="G40" s="54">
        <f t="shared" si="1"/>
        <v>914.18</v>
      </c>
      <c r="H40" s="55"/>
    </row>
    <row r="41" spans="1:8" ht="28">
      <c r="A41" s="46" t="s">
        <v>22</v>
      </c>
      <c r="B41" s="47" t="s">
        <v>45</v>
      </c>
      <c r="C41" s="48">
        <v>200</v>
      </c>
      <c r="D41" s="49">
        <v>2.16</v>
      </c>
      <c r="E41" s="49">
        <v>2.2799999999999998</v>
      </c>
      <c r="F41" s="49">
        <v>15.06</v>
      </c>
      <c r="G41" s="50">
        <v>89</v>
      </c>
      <c r="H41" s="51">
        <v>147</v>
      </c>
    </row>
    <row r="42" spans="1:8" ht="14">
      <c r="A42" s="46"/>
      <c r="B42" s="47" t="s">
        <v>46</v>
      </c>
      <c r="C42" s="48">
        <v>90</v>
      </c>
      <c r="D42" s="49">
        <v>15.3</v>
      </c>
      <c r="E42" s="49">
        <v>3.07</v>
      </c>
      <c r="F42" s="49">
        <v>6.44</v>
      </c>
      <c r="G42" s="50">
        <v>114.49</v>
      </c>
      <c r="H42" s="51">
        <v>411</v>
      </c>
    </row>
    <row r="43" spans="1:8" ht="14">
      <c r="A43" s="46"/>
      <c r="B43" s="47" t="s">
        <v>47</v>
      </c>
      <c r="C43" s="48">
        <v>150</v>
      </c>
      <c r="D43" s="49">
        <v>8.6199999999999992</v>
      </c>
      <c r="E43" s="49">
        <v>2.99</v>
      </c>
      <c r="F43" s="49">
        <v>38.82</v>
      </c>
      <c r="G43" s="50">
        <v>217.18</v>
      </c>
      <c r="H43" s="51">
        <v>237</v>
      </c>
    </row>
    <row r="44" spans="1:8" ht="14">
      <c r="A44" s="46"/>
      <c r="B44" s="47" t="s">
        <v>49</v>
      </c>
      <c r="C44" s="48">
        <v>200</v>
      </c>
      <c r="D44" s="49">
        <v>1.92</v>
      </c>
      <c r="E44" s="49">
        <v>0.12</v>
      </c>
      <c r="F44" s="49">
        <v>25.86</v>
      </c>
      <c r="G44" s="50">
        <v>112.36</v>
      </c>
      <c r="H44" s="52" t="s">
        <v>48</v>
      </c>
    </row>
    <row r="45" spans="1:8" ht="14">
      <c r="A45" s="46"/>
      <c r="B45" s="47" t="s">
        <v>30</v>
      </c>
      <c r="C45" s="48">
        <v>30</v>
      </c>
      <c r="D45" s="49">
        <v>2.37</v>
      </c>
      <c r="E45" s="49">
        <v>0.3</v>
      </c>
      <c r="F45" s="49">
        <v>14.76</v>
      </c>
      <c r="G45" s="50">
        <v>70.5</v>
      </c>
      <c r="H45" s="51">
        <v>108</v>
      </c>
    </row>
    <row r="46" spans="1:8" ht="14">
      <c r="A46" s="46"/>
      <c r="B46" s="47" t="s">
        <v>29</v>
      </c>
      <c r="C46" s="48">
        <v>30</v>
      </c>
      <c r="D46" s="49">
        <v>1.98</v>
      </c>
      <c r="E46" s="49">
        <v>0.36</v>
      </c>
      <c r="F46" s="49">
        <v>10.02</v>
      </c>
      <c r="G46" s="50">
        <v>52.2</v>
      </c>
      <c r="H46" s="51">
        <v>109</v>
      </c>
    </row>
    <row r="47" spans="1:8" s="45" customFormat="1">
      <c r="A47" s="46" t="s">
        <v>31</v>
      </c>
      <c r="B47" s="53"/>
      <c r="C47" s="54">
        <f>SUM(C41:C46)</f>
        <v>700</v>
      </c>
      <c r="D47" s="54">
        <f>SUM(D41:D46)</f>
        <v>32.35</v>
      </c>
      <c r="E47" s="54">
        <f>SUM(E41:E46)</f>
        <v>9.1199999999999992</v>
      </c>
      <c r="F47" s="54">
        <f>SUM(F41:F46)</f>
        <v>110.96000000000001</v>
      </c>
      <c r="G47" s="54">
        <f>SUM(G41:G46)</f>
        <v>655.73</v>
      </c>
      <c r="H47" s="55"/>
    </row>
    <row r="48" spans="1:8" ht="14">
      <c r="A48" s="46" t="s">
        <v>32</v>
      </c>
      <c r="B48" s="47" t="s">
        <v>51</v>
      </c>
      <c r="C48" s="48">
        <v>200</v>
      </c>
      <c r="D48" s="49">
        <v>5.4</v>
      </c>
      <c r="E48" s="49">
        <v>5</v>
      </c>
      <c r="F48" s="49">
        <v>21.6</v>
      </c>
      <c r="G48" s="50">
        <v>158</v>
      </c>
      <c r="H48" s="52" t="s">
        <v>50</v>
      </c>
    </row>
    <row r="49" spans="1:8" ht="14">
      <c r="A49" s="46"/>
      <c r="B49" s="47" t="s">
        <v>53</v>
      </c>
      <c r="C49" s="48">
        <v>100</v>
      </c>
      <c r="D49" s="49">
        <v>14.48</v>
      </c>
      <c r="E49" s="49">
        <v>7.31</v>
      </c>
      <c r="F49" s="49">
        <v>44.01</v>
      </c>
      <c r="G49" s="50">
        <v>298.32</v>
      </c>
      <c r="H49" s="52" t="s">
        <v>52</v>
      </c>
    </row>
    <row r="50" spans="1:8" s="45" customFormat="1">
      <c r="A50" s="46" t="s">
        <v>36</v>
      </c>
      <c r="B50" s="53"/>
      <c r="C50" s="54">
        <f>SUM(C48:C49)</f>
        <v>300</v>
      </c>
      <c r="D50" s="54">
        <f t="shared" ref="D50:G50" si="2">SUM(D48:D49)</f>
        <v>19.880000000000003</v>
      </c>
      <c r="E50" s="54">
        <f t="shared" si="2"/>
        <v>12.309999999999999</v>
      </c>
      <c r="F50" s="54">
        <f t="shared" si="2"/>
        <v>65.61</v>
      </c>
      <c r="G50" s="54">
        <f t="shared" si="2"/>
        <v>456.32</v>
      </c>
      <c r="H50" s="55"/>
    </row>
    <row r="51" spans="1:8" s="45" customFormat="1" ht="14" thickBot="1">
      <c r="A51" s="57" t="s">
        <v>37</v>
      </c>
      <c r="B51" s="58"/>
      <c r="C51" s="59">
        <f>C40+C47+C50</f>
        <v>1650</v>
      </c>
      <c r="D51" s="59">
        <f>D40+D47+D50</f>
        <v>86.68</v>
      </c>
      <c r="E51" s="59">
        <f>E40+E47+E50</f>
        <v>44.64</v>
      </c>
      <c r="F51" s="59">
        <f>F40+F47+F50</f>
        <v>318.95</v>
      </c>
      <c r="G51" s="59">
        <f>G40+G47+G50</f>
        <v>2026.2299999999998</v>
      </c>
      <c r="H51" s="60"/>
    </row>
    <row r="52" spans="1:8" s="45" customFormat="1">
      <c r="A52" s="61" t="s">
        <v>54</v>
      </c>
      <c r="B52" s="62"/>
      <c r="C52" s="62"/>
      <c r="D52" s="62"/>
      <c r="E52" s="62"/>
      <c r="F52" s="62"/>
      <c r="G52" s="62"/>
      <c r="H52" s="63"/>
    </row>
    <row r="53" spans="1:8" ht="14">
      <c r="A53" s="46" t="s">
        <v>13</v>
      </c>
      <c r="B53" s="47" t="s">
        <v>55</v>
      </c>
      <c r="C53" s="48">
        <v>240</v>
      </c>
      <c r="D53" s="49">
        <v>21.84</v>
      </c>
      <c r="E53" s="49">
        <v>14.47</v>
      </c>
      <c r="F53" s="49">
        <v>45.26</v>
      </c>
      <c r="G53" s="50">
        <v>398.06</v>
      </c>
      <c r="H53" s="51">
        <v>406</v>
      </c>
    </row>
    <row r="54" spans="1:8" ht="14">
      <c r="A54" s="46"/>
      <c r="B54" s="47" t="s">
        <v>56</v>
      </c>
      <c r="C54" s="48">
        <v>100</v>
      </c>
      <c r="D54" s="49">
        <v>7.8</v>
      </c>
      <c r="E54" s="49">
        <v>3.64</v>
      </c>
      <c r="F54" s="49">
        <v>54.15</v>
      </c>
      <c r="G54" s="50">
        <v>284.60000000000002</v>
      </c>
      <c r="H54" s="51">
        <v>270</v>
      </c>
    </row>
    <row r="55" spans="1:8" ht="14">
      <c r="A55" s="46"/>
      <c r="B55" s="47" t="s">
        <v>20</v>
      </c>
      <c r="C55" s="48">
        <v>200</v>
      </c>
      <c r="D55" s="49">
        <v>0.2</v>
      </c>
      <c r="E55" s="49">
        <v>0</v>
      </c>
      <c r="F55" s="49">
        <v>7.02</v>
      </c>
      <c r="G55" s="50">
        <v>28.46</v>
      </c>
      <c r="H55" s="51">
        <v>493</v>
      </c>
    </row>
    <row r="56" spans="1:8" ht="14">
      <c r="A56" s="46"/>
      <c r="B56" s="47" t="s">
        <v>42</v>
      </c>
      <c r="C56" s="48">
        <v>150</v>
      </c>
      <c r="D56" s="49">
        <v>0.6</v>
      </c>
      <c r="E56" s="49">
        <v>0.6</v>
      </c>
      <c r="F56" s="49">
        <v>14.7</v>
      </c>
      <c r="G56" s="50">
        <v>70.5</v>
      </c>
      <c r="H56" s="51">
        <v>112</v>
      </c>
    </row>
    <row r="57" spans="1:8" s="45" customFormat="1">
      <c r="A57" s="46" t="s">
        <v>21</v>
      </c>
      <c r="B57" s="53"/>
      <c r="C57" s="54">
        <f>SUM(C53:C56)</f>
        <v>690</v>
      </c>
      <c r="D57" s="54">
        <f t="shared" ref="D57:G57" si="3">SUM(D53:D56)</f>
        <v>30.44</v>
      </c>
      <c r="E57" s="54">
        <f t="shared" si="3"/>
        <v>18.71</v>
      </c>
      <c r="F57" s="54">
        <f t="shared" si="3"/>
        <v>121.13</v>
      </c>
      <c r="G57" s="54">
        <f t="shared" si="3"/>
        <v>781.62000000000012</v>
      </c>
      <c r="H57" s="55"/>
    </row>
    <row r="58" spans="1:8" ht="19.5" customHeight="1">
      <c r="A58" s="46" t="s">
        <v>22</v>
      </c>
      <c r="B58" s="47" t="s">
        <v>58</v>
      </c>
      <c r="C58" s="48">
        <v>200</v>
      </c>
      <c r="D58" s="49">
        <v>4.5</v>
      </c>
      <c r="E58" s="49">
        <v>4.54</v>
      </c>
      <c r="F58" s="49">
        <v>17.28</v>
      </c>
      <c r="G58" s="50">
        <v>128.22</v>
      </c>
      <c r="H58" s="52" t="s">
        <v>57</v>
      </c>
    </row>
    <row r="59" spans="1:8" ht="14.25" customHeight="1">
      <c r="A59" s="46"/>
      <c r="B59" s="47" t="s">
        <v>92</v>
      </c>
      <c r="C59" s="48">
        <v>90</v>
      </c>
      <c r="D59" s="49">
        <v>9.41</v>
      </c>
      <c r="E59" s="49">
        <v>4.1399999999999997</v>
      </c>
      <c r="F59" s="49">
        <v>10.83</v>
      </c>
      <c r="G59" s="50">
        <v>118.05</v>
      </c>
      <c r="H59" s="52" t="s">
        <v>91</v>
      </c>
    </row>
    <row r="60" spans="1:8" ht="14">
      <c r="A60" s="46"/>
      <c r="B60" s="47" t="s">
        <v>59</v>
      </c>
      <c r="C60" s="48">
        <v>150</v>
      </c>
      <c r="D60" s="49">
        <v>5.8</v>
      </c>
      <c r="E60" s="49">
        <v>2.91</v>
      </c>
      <c r="F60" s="49">
        <v>35.549999999999997</v>
      </c>
      <c r="G60" s="50">
        <v>191.4</v>
      </c>
      <c r="H60" s="51">
        <v>291</v>
      </c>
    </row>
    <row r="61" spans="1:8" ht="14">
      <c r="A61" s="46"/>
      <c r="B61" s="47" t="s">
        <v>60</v>
      </c>
      <c r="C61" s="48">
        <v>200</v>
      </c>
      <c r="D61" s="49">
        <v>0.32</v>
      </c>
      <c r="E61" s="49">
        <v>0.14000000000000001</v>
      </c>
      <c r="F61" s="49">
        <v>11.46</v>
      </c>
      <c r="G61" s="50">
        <v>48.32</v>
      </c>
      <c r="H61" s="51">
        <v>519</v>
      </c>
    </row>
    <row r="62" spans="1:8" ht="14">
      <c r="A62" s="46"/>
      <c r="B62" s="47" t="s">
        <v>30</v>
      </c>
      <c r="C62" s="48">
        <v>30</v>
      </c>
      <c r="D62" s="49">
        <v>2.37</v>
      </c>
      <c r="E62" s="49">
        <v>0.3</v>
      </c>
      <c r="F62" s="49">
        <v>14.76</v>
      </c>
      <c r="G62" s="50">
        <v>70.5</v>
      </c>
      <c r="H62" s="51">
        <v>108</v>
      </c>
    </row>
    <row r="63" spans="1:8" ht="14">
      <c r="A63" s="46"/>
      <c r="B63" s="47" t="s">
        <v>29</v>
      </c>
      <c r="C63" s="48">
        <v>30</v>
      </c>
      <c r="D63" s="49">
        <v>1.98</v>
      </c>
      <c r="E63" s="49">
        <v>0.36</v>
      </c>
      <c r="F63" s="49">
        <v>10.02</v>
      </c>
      <c r="G63" s="50">
        <v>52.2</v>
      </c>
      <c r="H63" s="51">
        <v>109</v>
      </c>
    </row>
    <row r="64" spans="1:8" s="45" customFormat="1">
      <c r="A64" s="46" t="s">
        <v>31</v>
      </c>
      <c r="B64" s="53"/>
      <c r="C64" s="54">
        <f>SUM(C58:C63)</f>
        <v>700</v>
      </c>
      <c r="D64" s="54">
        <f>SUM(D58:D63)</f>
        <v>24.380000000000003</v>
      </c>
      <c r="E64" s="54">
        <f>SUM(E58:E63)</f>
        <v>12.39</v>
      </c>
      <c r="F64" s="54">
        <f>SUM(F58:F63)</f>
        <v>99.9</v>
      </c>
      <c r="G64" s="54">
        <f>SUM(G58:G63)</f>
        <v>608.69000000000005</v>
      </c>
      <c r="H64" s="55"/>
    </row>
    <row r="65" spans="1:8" ht="14">
      <c r="A65" s="46" t="s">
        <v>32</v>
      </c>
      <c r="B65" s="47" t="s">
        <v>62</v>
      </c>
      <c r="C65" s="48">
        <v>200</v>
      </c>
      <c r="D65" s="49">
        <v>0.3</v>
      </c>
      <c r="E65" s="49">
        <v>0.12</v>
      </c>
      <c r="F65" s="49">
        <v>9.18</v>
      </c>
      <c r="G65" s="50">
        <v>39.74</v>
      </c>
      <c r="H65" s="52" t="s">
        <v>61</v>
      </c>
    </row>
    <row r="66" spans="1:8" ht="14">
      <c r="A66" s="46"/>
      <c r="B66" s="47" t="s">
        <v>63</v>
      </c>
      <c r="C66" s="48">
        <v>100</v>
      </c>
      <c r="D66" s="49">
        <v>6.17</v>
      </c>
      <c r="E66" s="49">
        <v>2.83</v>
      </c>
      <c r="F66" s="49">
        <v>68.17</v>
      </c>
      <c r="G66" s="50">
        <v>28.23</v>
      </c>
      <c r="H66" s="51">
        <v>540</v>
      </c>
    </row>
    <row r="67" spans="1:8" s="45" customFormat="1">
      <c r="A67" s="46" t="s">
        <v>36</v>
      </c>
      <c r="B67" s="53"/>
      <c r="C67" s="54">
        <f>SUM(C65:C66)</f>
        <v>300</v>
      </c>
      <c r="D67" s="54">
        <f t="shared" ref="D67:G67" si="4">SUM(D65:D66)</f>
        <v>6.47</v>
      </c>
      <c r="E67" s="54">
        <f t="shared" si="4"/>
        <v>2.95</v>
      </c>
      <c r="F67" s="54">
        <f t="shared" si="4"/>
        <v>77.349999999999994</v>
      </c>
      <c r="G67" s="54">
        <f t="shared" si="4"/>
        <v>67.97</v>
      </c>
      <c r="H67" s="55"/>
    </row>
    <row r="68" spans="1:8" s="45" customFormat="1" ht="14" thickBot="1">
      <c r="A68" s="57" t="s">
        <v>37</v>
      </c>
      <c r="B68" s="58"/>
      <c r="C68" s="59">
        <f>C57+C64+C67</f>
        <v>1690</v>
      </c>
      <c r="D68" s="59">
        <f>D57+D64+D67</f>
        <v>61.290000000000006</v>
      </c>
      <c r="E68" s="59">
        <f>E57+E64+E67</f>
        <v>34.050000000000004</v>
      </c>
      <c r="F68" s="59">
        <f>F57+F64+F67</f>
        <v>298.38</v>
      </c>
      <c r="G68" s="59">
        <f>G57+G64+G67</f>
        <v>1458.2800000000002</v>
      </c>
      <c r="H68" s="60"/>
    </row>
    <row r="69" spans="1:8" s="45" customFormat="1">
      <c r="A69" s="61" t="s">
        <v>64</v>
      </c>
      <c r="B69" s="62"/>
      <c r="C69" s="62"/>
      <c r="D69" s="62"/>
      <c r="E69" s="62"/>
      <c r="F69" s="62"/>
      <c r="G69" s="62"/>
      <c r="H69" s="63"/>
    </row>
    <row r="70" spans="1:8" ht="14">
      <c r="A70" s="46" t="s">
        <v>13</v>
      </c>
      <c r="B70" s="47" t="s">
        <v>65</v>
      </c>
      <c r="C70" s="48">
        <v>200</v>
      </c>
      <c r="D70" s="49">
        <v>7.16</v>
      </c>
      <c r="E70" s="49">
        <v>9.4</v>
      </c>
      <c r="F70" s="49">
        <v>28.8</v>
      </c>
      <c r="G70" s="50">
        <v>291.89999999999998</v>
      </c>
      <c r="H70" s="51">
        <v>266</v>
      </c>
    </row>
    <row r="71" spans="1:8" ht="28">
      <c r="A71" s="46"/>
      <c r="B71" s="47" t="s">
        <v>67</v>
      </c>
      <c r="C71" s="48">
        <v>100</v>
      </c>
      <c r="D71" s="49">
        <v>3.85</v>
      </c>
      <c r="E71" s="49">
        <v>2.36</v>
      </c>
      <c r="F71" s="49">
        <v>26.11</v>
      </c>
      <c r="G71" s="50">
        <v>140.77000000000001</v>
      </c>
      <c r="H71" s="52" t="s">
        <v>66</v>
      </c>
    </row>
    <row r="72" spans="1:8" ht="14">
      <c r="A72" s="46"/>
      <c r="B72" s="47" t="s">
        <v>68</v>
      </c>
      <c r="C72" s="48">
        <v>200</v>
      </c>
      <c r="D72" s="49">
        <v>0.26</v>
      </c>
      <c r="E72" s="49">
        <v>0</v>
      </c>
      <c r="F72" s="49">
        <v>7.24</v>
      </c>
      <c r="G72" s="50">
        <v>30.84</v>
      </c>
      <c r="H72" s="51">
        <v>494</v>
      </c>
    </row>
    <row r="73" spans="1:8" ht="14">
      <c r="A73" s="46"/>
      <c r="B73" s="47" t="s">
        <v>42</v>
      </c>
      <c r="C73" s="48">
        <v>200</v>
      </c>
      <c r="D73" s="49">
        <v>3</v>
      </c>
      <c r="E73" s="49">
        <v>1</v>
      </c>
      <c r="F73" s="49">
        <v>42</v>
      </c>
      <c r="G73" s="50">
        <v>192</v>
      </c>
      <c r="H73" s="51">
        <v>112</v>
      </c>
    </row>
    <row r="74" spans="1:8" s="45" customFormat="1">
      <c r="A74" s="46" t="s">
        <v>21</v>
      </c>
      <c r="B74" s="53"/>
      <c r="C74" s="54">
        <f>SUM(C70:C73)</f>
        <v>700</v>
      </c>
      <c r="D74" s="54">
        <f t="shared" ref="D74:G74" si="5">SUM(D70:D73)</f>
        <v>14.27</v>
      </c>
      <c r="E74" s="54">
        <f t="shared" si="5"/>
        <v>12.76</v>
      </c>
      <c r="F74" s="54">
        <f t="shared" si="5"/>
        <v>104.15</v>
      </c>
      <c r="G74" s="54">
        <f t="shared" si="5"/>
        <v>655.51</v>
      </c>
      <c r="H74" s="55"/>
    </row>
    <row r="75" spans="1:8" ht="28">
      <c r="A75" s="46" t="s">
        <v>22</v>
      </c>
      <c r="B75" s="47" t="s">
        <v>70</v>
      </c>
      <c r="C75" s="48">
        <v>200</v>
      </c>
      <c r="D75" s="49">
        <v>2.12</v>
      </c>
      <c r="E75" s="49">
        <v>4.4400000000000004</v>
      </c>
      <c r="F75" s="49">
        <v>7.38</v>
      </c>
      <c r="G75" s="50">
        <v>78.58</v>
      </c>
      <c r="H75" s="52" t="s">
        <v>69</v>
      </c>
    </row>
    <row r="76" spans="1:8" ht="14">
      <c r="A76" s="46"/>
      <c r="B76" s="47" t="s">
        <v>72</v>
      </c>
      <c r="C76" s="48">
        <v>90</v>
      </c>
      <c r="D76" s="49">
        <v>10.88</v>
      </c>
      <c r="E76" s="49">
        <v>10.77</v>
      </c>
      <c r="F76" s="49">
        <v>9.82</v>
      </c>
      <c r="G76" s="50">
        <v>98.32</v>
      </c>
      <c r="H76" s="52" t="s">
        <v>71</v>
      </c>
    </row>
    <row r="77" spans="1:8" ht="14">
      <c r="A77" s="46"/>
      <c r="B77" s="47" t="s">
        <v>73</v>
      </c>
      <c r="C77" s="48">
        <v>150</v>
      </c>
      <c r="D77" s="49">
        <v>3.87</v>
      </c>
      <c r="E77" s="49">
        <v>4.7</v>
      </c>
      <c r="F77" s="49">
        <v>40.08</v>
      </c>
      <c r="G77" s="50">
        <v>218.03</v>
      </c>
      <c r="H77" s="51">
        <v>414</v>
      </c>
    </row>
    <row r="78" spans="1:8" ht="14">
      <c r="A78" s="46"/>
      <c r="B78" s="47" t="s">
        <v>28</v>
      </c>
      <c r="C78" s="48">
        <v>200</v>
      </c>
      <c r="D78" s="49">
        <v>0.1</v>
      </c>
      <c r="E78" s="49">
        <v>0</v>
      </c>
      <c r="F78" s="49">
        <v>11.4</v>
      </c>
      <c r="G78" s="50">
        <v>43.48</v>
      </c>
      <c r="H78" s="51">
        <v>508</v>
      </c>
    </row>
    <row r="79" spans="1:8" ht="14">
      <c r="A79" s="46"/>
      <c r="B79" s="47" t="s">
        <v>30</v>
      </c>
      <c r="C79" s="48">
        <v>30</v>
      </c>
      <c r="D79" s="49">
        <v>2.37</v>
      </c>
      <c r="E79" s="49">
        <v>0.3</v>
      </c>
      <c r="F79" s="49">
        <v>14.76</v>
      </c>
      <c r="G79" s="50">
        <v>70.5</v>
      </c>
      <c r="H79" s="51">
        <v>108</v>
      </c>
    </row>
    <row r="80" spans="1:8" ht="14">
      <c r="A80" s="46"/>
      <c r="B80" s="47" t="s">
        <v>29</v>
      </c>
      <c r="C80" s="48">
        <v>30</v>
      </c>
      <c r="D80" s="49">
        <v>1.98</v>
      </c>
      <c r="E80" s="49">
        <v>0.36</v>
      </c>
      <c r="F80" s="49">
        <v>10.02</v>
      </c>
      <c r="G80" s="50">
        <v>52.2</v>
      </c>
      <c r="H80" s="51">
        <v>109</v>
      </c>
    </row>
    <row r="81" spans="1:8" s="45" customFormat="1">
      <c r="A81" s="46" t="s">
        <v>31</v>
      </c>
      <c r="B81" s="53"/>
      <c r="C81" s="54">
        <f>SUM(C75:C80)</f>
        <v>700</v>
      </c>
      <c r="D81" s="54">
        <f>SUM(D75:D80)</f>
        <v>21.320000000000004</v>
      </c>
      <c r="E81" s="54">
        <f>SUM(E75:E80)</f>
        <v>20.57</v>
      </c>
      <c r="F81" s="54">
        <f>SUM(F75:F80)</f>
        <v>93.460000000000008</v>
      </c>
      <c r="G81" s="54">
        <f>SUM(G75:G80)</f>
        <v>561.11</v>
      </c>
      <c r="H81" s="55"/>
    </row>
    <row r="82" spans="1:8" ht="14">
      <c r="A82" s="46" t="s">
        <v>32</v>
      </c>
      <c r="B82" s="47" t="s">
        <v>75</v>
      </c>
      <c r="C82" s="48">
        <v>200</v>
      </c>
      <c r="D82" s="49">
        <v>0.2</v>
      </c>
      <c r="E82" s="49">
        <v>0.2</v>
      </c>
      <c r="F82" s="49">
        <v>22.8</v>
      </c>
      <c r="G82" s="50">
        <v>100</v>
      </c>
      <c r="H82" s="52" t="s">
        <v>74</v>
      </c>
    </row>
    <row r="83" spans="1:8" ht="14">
      <c r="A83" s="46"/>
      <c r="B83" s="47" t="s">
        <v>77</v>
      </c>
      <c r="C83" s="48">
        <v>100</v>
      </c>
      <c r="D83" s="49">
        <v>8.25</v>
      </c>
      <c r="E83" s="49">
        <v>5.67</v>
      </c>
      <c r="F83" s="49">
        <v>56.21</v>
      </c>
      <c r="G83" s="50">
        <v>306.49</v>
      </c>
      <c r="H83" s="52" t="s">
        <v>76</v>
      </c>
    </row>
    <row r="84" spans="1:8" s="45" customFormat="1">
      <c r="A84" s="46" t="s">
        <v>36</v>
      </c>
      <c r="B84" s="53"/>
      <c r="C84" s="54">
        <f>SUM(C82:C83)</f>
        <v>300</v>
      </c>
      <c r="D84" s="54">
        <f t="shared" ref="D84:G84" si="6">SUM(D82:D83)</f>
        <v>8.4499999999999993</v>
      </c>
      <c r="E84" s="54">
        <f t="shared" si="6"/>
        <v>5.87</v>
      </c>
      <c r="F84" s="54">
        <f t="shared" si="6"/>
        <v>79.010000000000005</v>
      </c>
      <c r="G84" s="54">
        <f t="shared" si="6"/>
        <v>406.49</v>
      </c>
      <c r="H84" s="55"/>
    </row>
    <row r="85" spans="1:8" s="45" customFormat="1" ht="14" thickBot="1">
      <c r="A85" s="57" t="s">
        <v>37</v>
      </c>
      <c r="B85" s="58"/>
      <c r="C85" s="59">
        <f>C74+C81+C84</f>
        <v>1700</v>
      </c>
      <c r="D85" s="59">
        <f t="shared" ref="D85:G85" si="7">D74+D81+D84</f>
        <v>44.040000000000006</v>
      </c>
      <c r="E85" s="59">
        <f t="shared" si="7"/>
        <v>39.199999999999996</v>
      </c>
      <c r="F85" s="59">
        <f t="shared" si="7"/>
        <v>276.62</v>
      </c>
      <c r="G85" s="59">
        <f t="shared" si="7"/>
        <v>1623.11</v>
      </c>
      <c r="H85" s="60"/>
    </row>
    <row r="86" spans="1:8" s="45" customFormat="1">
      <c r="A86" s="61" t="s">
        <v>78</v>
      </c>
      <c r="B86" s="62"/>
      <c r="C86" s="62"/>
      <c r="D86" s="62"/>
      <c r="E86" s="62"/>
      <c r="F86" s="62"/>
      <c r="G86" s="62"/>
      <c r="H86" s="63"/>
    </row>
    <row r="87" spans="1:8" ht="14">
      <c r="A87" s="46" t="s">
        <v>13</v>
      </c>
      <c r="B87" s="47" t="s">
        <v>79</v>
      </c>
      <c r="C87" s="48">
        <v>200</v>
      </c>
      <c r="D87" s="49">
        <v>7.92</v>
      </c>
      <c r="E87" s="49">
        <v>7.98</v>
      </c>
      <c r="F87" s="49">
        <v>36.94</v>
      </c>
      <c r="G87" s="50">
        <v>292.26</v>
      </c>
      <c r="H87" s="51">
        <v>267</v>
      </c>
    </row>
    <row r="88" spans="1:8" ht="14">
      <c r="A88" s="46"/>
      <c r="B88" s="47" t="s">
        <v>130</v>
      </c>
      <c r="C88" s="48">
        <v>60</v>
      </c>
      <c r="D88" s="49">
        <v>3</v>
      </c>
      <c r="E88" s="49">
        <v>10.199999999999999</v>
      </c>
      <c r="F88" s="49">
        <v>16.8</v>
      </c>
      <c r="G88" s="50">
        <v>186</v>
      </c>
      <c r="H88" s="51" t="s">
        <v>124</v>
      </c>
    </row>
    <row r="89" spans="1:8" ht="14">
      <c r="A89" s="46"/>
      <c r="B89" s="47" t="s">
        <v>42</v>
      </c>
      <c r="C89" s="48">
        <v>150</v>
      </c>
      <c r="D89" s="49">
        <v>0.6</v>
      </c>
      <c r="E89" s="49">
        <v>0.6</v>
      </c>
      <c r="F89" s="49">
        <v>14.7</v>
      </c>
      <c r="G89" s="50">
        <v>70.5</v>
      </c>
      <c r="H89" s="51">
        <v>112</v>
      </c>
    </row>
    <row r="90" spans="1:8" ht="14">
      <c r="A90" s="46"/>
      <c r="B90" s="47" t="s">
        <v>20</v>
      </c>
      <c r="C90" s="48">
        <v>200</v>
      </c>
      <c r="D90" s="49">
        <v>0.2</v>
      </c>
      <c r="E90" s="49">
        <v>0</v>
      </c>
      <c r="F90" s="49">
        <v>7.02</v>
      </c>
      <c r="G90" s="50">
        <v>28.46</v>
      </c>
      <c r="H90" s="51">
        <v>493</v>
      </c>
    </row>
    <row r="91" spans="1:8" s="45" customFormat="1">
      <c r="A91" s="46" t="s">
        <v>21</v>
      </c>
      <c r="B91" s="53"/>
      <c r="C91" s="54">
        <f>SUM(C87:C90)</f>
        <v>610</v>
      </c>
      <c r="D91" s="54">
        <f t="shared" ref="D91:G91" si="8">SUM(D87:D90)</f>
        <v>11.719999999999999</v>
      </c>
      <c r="E91" s="54">
        <f t="shared" si="8"/>
        <v>18.78</v>
      </c>
      <c r="F91" s="54">
        <f t="shared" si="8"/>
        <v>75.459999999999994</v>
      </c>
      <c r="G91" s="54">
        <f t="shared" si="8"/>
        <v>577.22</v>
      </c>
      <c r="H91" s="55"/>
    </row>
    <row r="92" spans="1:8" ht="14">
      <c r="A92" s="46" t="s">
        <v>22</v>
      </c>
      <c r="B92" s="47" t="s">
        <v>125</v>
      </c>
      <c r="C92" s="48">
        <v>200</v>
      </c>
      <c r="D92" s="49">
        <v>2.34</v>
      </c>
      <c r="E92" s="49">
        <v>4.78</v>
      </c>
      <c r="F92" s="49">
        <v>14.08</v>
      </c>
      <c r="G92" s="50">
        <v>109.42</v>
      </c>
      <c r="H92" s="52" t="s">
        <v>126</v>
      </c>
    </row>
    <row r="93" spans="1:8" ht="14">
      <c r="A93" s="46"/>
      <c r="B93" s="47" t="s">
        <v>129</v>
      </c>
      <c r="C93" s="48">
        <v>240</v>
      </c>
      <c r="D93" s="49">
        <v>24.72</v>
      </c>
      <c r="E93" s="49">
        <v>23.76</v>
      </c>
      <c r="F93" s="49">
        <v>25.66</v>
      </c>
      <c r="G93" s="50">
        <v>415.3</v>
      </c>
      <c r="H93" s="51">
        <v>369</v>
      </c>
    </row>
    <row r="94" spans="1:8" ht="14">
      <c r="A94" s="46"/>
      <c r="B94" s="47" t="s">
        <v>30</v>
      </c>
      <c r="C94" s="48">
        <v>30</v>
      </c>
      <c r="D94" s="49">
        <v>2.37</v>
      </c>
      <c r="E94" s="49">
        <v>0.3</v>
      </c>
      <c r="F94" s="49">
        <v>14.76</v>
      </c>
      <c r="G94" s="50">
        <v>70.5</v>
      </c>
      <c r="H94" s="51">
        <v>108</v>
      </c>
    </row>
    <row r="95" spans="1:8" ht="14">
      <c r="A95" s="46"/>
      <c r="B95" s="47" t="s">
        <v>29</v>
      </c>
      <c r="C95" s="48">
        <v>30</v>
      </c>
      <c r="D95" s="49">
        <v>1.98</v>
      </c>
      <c r="E95" s="49">
        <v>0.36</v>
      </c>
      <c r="F95" s="49">
        <v>10.02</v>
      </c>
      <c r="G95" s="50">
        <v>52.2</v>
      </c>
      <c r="H95" s="51">
        <v>109</v>
      </c>
    </row>
    <row r="96" spans="1:8" ht="14">
      <c r="A96" s="46"/>
      <c r="B96" s="47" t="s">
        <v>44</v>
      </c>
      <c r="C96" s="48">
        <v>200</v>
      </c>
      <c r="D96" s="49">
        <v>0</v>
      </c>
      <c r="E96" s="49">
        <v>0</v>
      </c>
      <c r="F96" s="49">
        <v>19</v>
      </c>
      <c r="G96" s="50">
        <v>75</v>
      </c>
      <c r="H96" s="52" t="s">
        <v>43</v>
      </c>
    </row>
    <row r="97" spans="1:8" s="45" customFormat="1">
      <c r="A97" s="46" t="s">
        <v>31</v>
      </c>
      <c r="B97" s="53"/>
      <c r="C97" s="54">
        <f>SUM(C92:C96)</f>
        <v>700</v>
      </c>
      <c r="D97" s="54">
        <f>SUM(D92:D96)</f>
        <v>31.41</v>
      </c>
      <c r="E97" s="54">
        <f>SUM(E92:E96)</f>
        <v>29.200000000000003</v>
      </c>
      <c r="F97" s="54">
        <f>SUM(F92:F96)</f>
        <v>83.52</v>
      </c>
      <c r="G97" s="54">
        <f>SUM(G92:G96)</f>
        <v>722.42000000000007</v>
      </c>
      <c r="H97" s="55"/>
    </row>
    <row r="98" spans="1:8" ht="14">
      <c r="A98" s="46" t="s">
        <v>32</v>
      </c>
      <c r="B98" s="47" t="s">
        <v>33</v>
      </c>
      <c r="C98" s="48">
        <v>200</v>
      </c>
      <c r="D98" s="49">
        <v>0</v>
      </c>
      <c r="E98" s="49">
        <v>0</v>
      </c>
      <c r="F98" s="49">
        <v>24</v>
      </c>
      <c r="G98" s="50">
        <v>95</v>
      </c>
      <c r="H98" s="51">
        <v>614</v>
      </c>
    </row>
    <row r="99" spans="1:8" ht="28">
      <c r="A99" s="46"/>
      <c r="B99" s="47" t="s">
        <v>81</v>
      </c>
      <c r="C99" s="48">
        <v>100</v>
      </c>
      <c r="D99" s="49">
        <v>6.27</v>
      </c>
      <c r="E99" s="49">
        <v>5.0599999999999996</v>
      </c>
      <c r="F99" s="49">
        <v>42.47</v>
      </c>
      <c r="G99" s="50">
        <v>239.67</v>
      </c>
      <c r="H99" s="52" t="s">
        <v>80</v>
      </c>
    </row>
    <row r="100" spans="1:8" s="45" customFormat="1">
      <c r="A100" s="46" t="s">
        <v>36</v>
      </c>
      <c r="B100" s="53"/>
      <c r="C100" s="54">
        <f>SUM(C98:C99)</f>
        <v>300</v>
      </c>
      <c r="D100" s="54">
        <f t="shared" ref="D100:G100" si="9">SUM(D98:D99)</f>
        <v>6.27</v>
      </c>
      <c r="E100" s="54">
        <f t="shared" si="9"/>
        <v>5.0599999999999996</v>
      </c>
      <c r="F100" s="54">
        <f t="shared" si="9"/>
        <v>66.47</v>
      </c>
      <c r="G100" s="54">
        <f t="shared" si="9"/>
        <v>334.66999999999996</v>
      </c>
      <c r="H100" s="55"/>
    </row>
    <row r="101" spans="1:8" s="45" customFormat="1" ht="14" thickBot="1">
      <c r="A101" s="57" t="s">
        <v>37</v>
      </c>
      <c r="B101" s="58"/>
      <c r="C101" s="59">
        <f>C91+C97+C100</f>
        <v>1610</v>
      </c>
      <c r="D101" s="59">
        <f>D91+D97+D100</f>
        <v>49.399999999999991</v>
      </c>
      <c r="E101" s="59">
        <f>E91+E97+E100</f>
        <v>53.040000000000006</v>
      </c>
      <c r="F101" s="59">
        <f>F91+F97+F100</f>
        <v>225.45</v>
      </c>
      <c r="G101" s="59">
        <f>G91+G97+G100</f>
        <v>1634.31</v>
      </c>
      <c r="H101" s="60"/>
    </row>
    <row r="102" spans="1:8" s="45" customFormat="1">
      <c r="A102" s="61" t="s">
        <v>82</v>
      </c>
      <c r="B102" s="62"/>
      <c r="C102" s="62"/>
      <c r="D102" s="62"/>
      <c r="E102" s="62"/>
      <c r="F102" s="62"/>
      <c r="G102" s="62"/>
      <c r="H102" s="63"/>
    </row>
    <row r="103" spans="1:8" ht="14">
      <c r="A103" s="46" t="s">
        <v>13</v>
      </c>
      <c r="B103" s="47" t="s">
        <v>14</v>
      </c>
      <c r="C103" s="48">
        <v>200</v>
      </c>
      <c r="D103" s="49">
        <v>5.64</v>
      </c>
      <c r="E103" s="49">
        <v>7.16</v>
      </c>
      <c r="F103" s="49">
        <v>33.42</v>
      </c>
      <c r="G103" s="50">
        <v>220.62</v>
      </c>
      <c r="H103" s="51">
        <v>268</v>
      </c>
    </row>
    <row r="104" spans="1:8" ht="14">
      <c r="A104" s="46"/>
      <c r="B104" s="47" t="s">
        <v>15</v>
      </c>
      <c r="C104" s="48">
        <v>40</v>
      </c>
      <c r="D104" s="49">
        <v>3</v>
      </c>
      <c r="E104" s="49">
        <v>1.1599999999999999</v>
      </c>
      <c r="F104" s="49">
        <v>20.56</v>
      </c>
      <c r="G104" s="50">
        <v>104.8</v>
      </c>
      <c r="H104" s="51">
        <v>111</v>
      </c>
    </row>
    <row r="105" spans="1:8" ht="14">
      <c r="A105" s="46"/>
      <c r="B105" s="47" t="s">
        <v>17</v>
      </c>
      <c r="C105" s="48">
        <v>10</v>
      </c>
      <c r="D105" s="49">
        <v>2.3199999999999998</v>
      </c>
      <c r="E105" s="49">
        <v>2.95</v>
      </c>
      <c r="F105" s="49">
        <v>0</v>
      </c>
      <c r="G105" s="50">
        <v>36.4</v>
      </c>
      <c r="H105" s="52" t="s">
        <v>16</v>
      </c>
    </row>
    <row r="106" spans="1:8" ht="14">
      <c r="A106" s="46"/>
      <c r="B106" s="47" t="s">
        <v>18</v>
      </c>
      <c r="C106" s="48">
        <v>10</v>
      </c>
      <c r="D106" s="49">
        <v>0.13</v>
      </c>
      <c r="E106" s="49">
        <v>6.15</v>
      </c>
      <c r="F106" s="49">
        <v>0.17</v>
      </c>
      <c r="G106" s="50">
        <v>56.6</v>
      </c>
      <c r="H106" s="51">
        <v>105</v>
      </c>
    </row>
    <row r="107" spans="1:8" ht="14">
      <c r="A107" s="46"/>
      <c r="B107" s="47" t="s">
        <v>20</v>
      </c>
      <c r="C107" s="48">
        <v>200</v>
      </c>
      <c r="D107" s="49">
        <v>0.2</v>
      </c>
      <c r="E107" s="49">
        <v>0</v>
      </c>
      <c r="F107" s="49">
        <v>7.02</v>
      </c>
      <c r="G107" s="50">
        <v>28.46</v>
      </c>
      <c r="H107" s="51">
        <v>493</v>
      </c>
    </row>
    <row r="108" spans="1:8" ht="14">
      <c r="A108" s="46"/>
      <c r="B108" s="47" t="s">
        <v>42</v>
      </c>
      <c r="C108" s="48">
        <v>150</v>
      </c>
      <c r="D108" s="49">
        <v>0.6</v>
      </c>
      <c r="E108" s="49">
        <v>0.6</v>
      </c>
      <c r="F108" s="49">
        <v>14.7</v>
      </c>
      <c r="G108" s="50">
        <v>70.5</v>
      </c>
      <c r="H108" s="51">
        <v>112</v>
      </c>
    </row>
    <row r="109" spans="1:8" s="45" customFormat="1">
      <c r="A109" s="46" t="s">
        <v>21</v>
      </c>
      <c r="B109" s="53"/>
      <c r="C109" s="54">
        <f>SUM(C103:C108)</f>
        <v>610</v>
      </c>
      <c r="D109" s="54">
        <f t="shared" ref="D109:G109" si="10">SUM(D103:D108)</f>
        <v>11.89</v>
      </c>
      <c r="E109" s="54">
        <f t="shared" si="10"/>
        <v>18.020000000000003</v>
      </c>
      <c r="F109" s="54">
        <f t="shared" si="10"/>
        <v>75.87</v>
      </c>
      <c r="G109" s="54">
        <f t="shared" si="10"/>
        <v>517.38</v>
      </c>
      <c r="H109" s="55"/>
    </row>
    <row r="110" spans="1:8" ht="28">
      <c r="A110" s="46" t="s">
        <v>22</v>
      </c>
      <c r="B110" s="47" t="s">
        <v>84</v>
      </c>
      <c r="C110" s="48">
        <v>200</v>
      </c>
      <c r="D110" s="49">
        <v>1.54</v>
      </c>
      <c r="E110" s="49">
        <v>4.9400000000000004</v>
      </c>
      <c r="F110" s="49">
        <v>9.82</v>
      </c>
      <c r="G110" s="50">
        <v>90.08</v>
      </c>
      <c r="H110" s="52" t="s">
        <v>83</v>
      </c>
    </row>
    <row r="111" spans="1:8" ht="14">
      <c r="A111" s="46"/>
      <c r="B111" s="47" t="s">
        <v>25</v>
      </c>
      <c r="C111" s="48">
        <v>90</v>
      </c>
      <c r="D111" s="49">
        <v>6.44</v>
      </c>
      <c r="E111" s="49">
        <v>10.95</v>
      </c>
      <c r="F111" s="49">
        <v>2.13</v>
      </c>
      <c r="G111" s="50">
        <v>137.22999999999999</v>
      </c>
      <c r="H111" s="52" t="s">
        <v>24</v>
      </c>
    </row>
    <row r="112" spans="1:8" ht="14">
      <c r="A112" s="46"/>
      <c r="B112" s="47" t="s">
        <v>59</v>
      </c>
      <c r="C112" s="48">
        <v>150</v>
      </c>
      <c r="D112" s="49">
        <v>5.8</v>
      </c>
      <c r="E112" s="49">
        <v>2.91</v>
      </c>
      <c r="F112" s="49">
        <v>35.549999999999997</v>
      </c>
      <c r="G112" s="50">
        <v>191.4</v>
      </c>
      <c r="H112" s="51">
        <v>291</v>
      </c>
    </row>
    <row r="113" spans="1:8" ht="14">
      <c r="A113" s="46"/>
      <c r="B113" s="47" t="s">
        <v>28</v>
      </c>
      <c r="C113" s="48">
        <v>200</v>
      </c>
      <c r="D113" s="49">
        <v>0.1</v>
      </c>
      <c r="E113" s="49">
        <v>0</v>
      </c>
      <c r="F113" s="49">
        <v>11.4</v>
      </c>
      <c r="G113" s="50">
        <v>43.48</v>
      </c>
      <c r="H113" s="51">
        <v>508</v>
      </c>
    </row>
    <row r="114" spans="1:8" ht="14">
      <c r="A114" s="46"/>
      <c r="B114" s="47" t="s">
        <v>30</v>
      </c>
      <c r="C114" s="48">
        <v>30</v>
      </c>
      <c r="D114" s="49">
        <v>2.37</v>
      </c>
      <c r="E114" s="49">
        <v>0.3</v>
      </c>
      <c r="F114" s="49">
        <v>14.76</v>
      </c>
      <c r="G114" s="50">
        <v>70.5</v>
      </c>
      <c r="H114" s="51">
        <v>108</v>
      </c>
    </row>
    <row r="115" spans="1:8" ht="14">
      <c r="A115" s="46"/>
      <c r="B115" s="47" t="s">
        <v>29</v>
      </c>
      <c r="C115" s="48">
        <v>30</v>
      </c>
      <c r="D115" s="49">
        <v>1.98</v>
      </c>
      <c r="E115" s="49">
        <v>0.36</v>
      </c>
      <c r="F115" s="49">
        <v>10.02</v>
      </c>
      <c r="G115" s="50">
        <v>52.2</v>
      </c>
      <c r="H115" s="51">
        <v>109</v>
      </c>
    </row>
    <row r="116" spans="1:8" s="45" customFormat="1">
      <c r="A116" s="46" t="s">
        <v>31</v>
      </c>
      <c r="B116" s="53"/>
      <c r="C116" s="54">
        <f>SUM(C110:C115)</f>
        <v>700</v>
      </c>
      <c r="D116" s="54">
        <f t="shared" ref="D116:G116" si="11">SUM(D110:D115)</f>
        <v>18.23</v>
      </c>
      <c r="E116" s="54">
        <f t="shared" si="11"/>
        <v>19.46</v>
      </c>
      <c r="F116" s="54">
        <f t="shared" si="11"/>
        <v>83.679999999999993</v>
      </c>
      <c r="G116" s="54">
        <f t="shared" si="11"/>
        <v>584.8900000000001</v>
      </c>
      <c r="H116" s="55"/>
    </row>
    <row r="117" spans="1:8" ht="14">
      <c r="A117" s="46" t="s">
        <v>32</v>
      </c>
      <c r="B117" s="47" t="s">
        <v>33</v>
      </c>
      <c r="C117" s="48">
        <v>200</v>
      </c>
      <c r="D117" s="49">
        <v>0</v>
      </c>
      <c r="E117" s="49">
        <v>0</v>
      </c>
      <c r="F117" s="49">
        <v>24</v>
      </c>
      <c r="G117" s="50">
        <v>95</v>
      </c>
      <c r="H117" s="51">
        <v>614</v>
      </c>
    </row>
    <row r="118" spans="1:8" ht="14">
      <c r="A118" s="46"/>
      <c r="B118" s="47" t="s">
        <v>85</v>
      </c>
      <c r="C118" s="48">
        <v>100</v>
      </c>
      <c r="D118" s="49">
        <v>7.6</v>
      </c>
      <c r="E118" s="49">
        <v>6.8</v>
      </c>
      <c r="F118" s="49">
        <v>46.4</v>
      </c>
      <c r="G118" s="50">
        <v>278</v>
      </c>
      <c r="H118" s="51">
        <v>550</v>
      </c>
    </row>
    <row r="119" spans="1:8" s="45" customFormat="1">
      <c r="A119" s="46" t="s">
        <v>36</v>
      </c>
      <c r="B119" s="53"/>
      <c r="C119" s="54">
        <f>SUM(C117:C118)</f>
        <v>300</v>
      </c>
      <c r="D119" s="54">
        <f t="shared" ref="D119:G119" si="12">SUM(D117:D118)</f>
        <v>7.6</v>
      </c>
      <c r="E119" s="54">
        <f t="shared" si="12"/>
        <v>6.8</v>
      </c>
      <c r="F119" s="54">
        <f t="shared" si="12"/>
        <v>70.400000000000006</v>
      </c>
      <c r="G119" s="54">
        <f t="shared" si="12"/>
        <v>373</v>
      </c>
      <c r="H119" s="55"/>
    </row>
    <row r="120" spans="1:8" s="45" customFormat="1" ht="14" thickBot="1">
      <c r="A120" s="57" t="s">
        <v>37</v>
      </c>
      <c r="B120" s="58"/>
      <c r="C120" s="59">
        <f>C109+C116+C119</f>
        <v>1610</v>
      </c>
      <c r="D120" s="59">
        <f t="shared" ref="D120:G120" si="13">D109+D116+D119</f>
        <v>37.72</v>
      </c>
      <c r="E120" s="59">
        <f t="shared" si="13"/>
        <v>44.28</v>
      </c>
      <c r="F120" s="59">
        <f t="shared" si="13"/>
        <v>229.95000000000002</v>
      </c>
      <c r="G120" s="59">
        <f t="shared" si="13"/>
        <v>1475.27</v>
      </c>
      <c r="H120" s="60"/>
    </row>
    <row r="121" spans="1:8" s="45" customFormat="1">
      <c r="A121" s="61" t="s">
        <v>86</v>
      </c>
      <c r="B121" s="62"/>
      <c r="C121" s="62"/>
      <c r="D121" s="62"/>
      <c r="E121" s="62"/>
      <c r="F121" s="62"/>
      <c r="G121" s="62"/>
      <c r="H121" s="63"/>
    </row>
    <row r="122" spans="1:8" ht="14">
      <c r="A122" s="46" t="s">
        <v>13</v>
      </c>
      <c r="B122" s="47" t="s">
        <v>87</v>
      </c>
      <c r="C122" s="48">
        <v>200</v>
      </c>
      <c r="D122" s="49">
        <v>20.22</v>
      </c>
      <c r="E122" s="49">
        <v>21.24</v>
      </c>
      <c r="F122" s="49">
        <v>4.5599999999999996</v>
      </c>
      <c r="G122" s="50">
        <v>292.58</v>
      </c>
      <c r="H122" s="51">
        <v>305</v>
      </c>
    </row>
    <row r="123" spans="1:8" ht="14">
      <c r="A123" s="46"/>
      <c r="B123" s="47" t="s">
        <v>56</v>
      </c>
      <c r="C123" s="48">
        <v>100</v>
      </c>
      <c r="D123" s="49">
        <v>7.8</v>
      </c>
      <c r="E123" s="49">
        <v>3.64</v>
      </c>
      <c r="F123" s="49">
        <v>54.15</v>
      </c>
      <c r="G123" s="50">
        <v>284.60000000000002</v>
      </c>
      <c r="H123" s="51">
        <v>270</v>
      </c>
    </row>
    <row r="124" spans="1:8" ht="14">
      <c r="A124" s="46"/>
      <c r="B124" s="47" t="s">
        <v>44</v>
      </c>
      <c r="C124" s="48">
        <v>200</v>
      </c>
      <c r="D124" s="49">
        <v>0</v>
      </c>
      <c r="E124" s="49">
        <v>0</v>
      </c>
      <c r="F124" s="49">
        <v>19</v>
      </c>
      <c r="G124" s="50">
        <v>75</v>
      </c>
      <c r="H124" s="52" t="s">
        <v>43</v>
      </c>
    </row>
    <row r="125" spans="1:8" ht="14">
      <c r="A125" s="64"/>
      <c r="B125" s="47" t="s">
        <v>123</v>
      </c>
      <c r="C125" s="48">
        <v>200</v>
      </c>
      <c r="D125" s="49">
        <v>0</v>
      </c>
      <c r="E125" s="49">
        <v>0</v>
      </c>
      <c r="F125" s="49">
        <v>22</v>
      </c>
      <c r="G125" s="50">
        <v>100</v>
      </c>
      <c r="H125" s="51"/>
    </row>
    <row r="126" spans="1:8" s="45" customFormat="1">
      <c r="A126" s="46" t="s">
        <v>21</v>
      </c>
      <c r="B126" s="53"/>
      <c r="C126" s="54">
        <f>SUM(C122:C124)</f>
        <v>500</v>
      </c>
      <c r="D126" s="54">
        <f t="shared" ref="D126:G126" si="14">SUM(D122:D124)</f>
        <v>28.02</v>
      </c>
      <c r="E126" s="54">
        <f t="shared" si="14"/>
        <v>24.88</v>
      </c>
      <c r="F126" s="54">
        <f t="shared" si="14"/>
        <v>77.710000000000008</v>
      </c>
      <c r="G126" s="54">
        <f t="shared" si="14"/>
        <v>652.18000000000006</v>
      </c>
      <c r="H126" s="55"/>
    </row>
    <row r="127" spans="1:8" ht="14">
      <c r="A127" s="46" t="s">
        <v>22</v>
      </c>
      <c r="B127" s="47" t="s">
        <v>88</v>
      </c>
      <c r="C127" s="48">
        <v>200</v>
      </c>
      <c r="D127" s="49">
        <v>3.94</v>
      </c>
      <c r="E127" s="49">
        <v>4.4800000000000004</v>
      </c>
      <c r="F127" s="49">
        <v>7.88</v>
      </c>
      <c r="G127" s="50">
        <v>143.18</v>
      </c>
      <c r="H127" s="51">
        <v>156</v>
      </c>
    </row>
    <row r="128" spans="1:8" ht="14">
      <c r="A128" s="46"/>
      <c r="B128" s="47" t="s">
        <v>55</v>
      </c>
      <c r="C128" s="48">
        <v>240</v>
      </c>
      <c r="D128" s="49">
        <v>21.84</v>
      </c>
      <c r="E128" s="49">
        <v>14.47</v>
      </c>
      <c r="F128" s="49">
        <v>45.26</v>
      </c>
      <c r="G128" s="50">
        <v>398.06</v>
      </c>
      <c r="H128" s="51">
        <v>406</v>
      </c>
    </row>
    <row r="129" spans="1:8" ht="14">
      <c r="A129" s="46"/>
      <c r="B129" s="47" t="s">
        <v>60</v>
      </c>
      <c r="C129" s="48">
        <v>200</v>
      </c>
      <c r="D129" s="49">
        <v>0.32</v>
      </c>
      <c r="E129" s="49">
        <v>0.14000000000000001</v>
      </c>
      <c r="F129" s="49">
        <v>11.46</v>
      </c>
      <c r="G129" s="50">
        <v>48.32</v>
      </c>
      <c r="H129" s="51">
        <v>519</v>
      </c>
    </row>
    <row r="130" spans="1:8" ht="14">
      <c r="A130" s="46"/>
      <c r="B130" s="47" t="s">
        <v>30</v>
      </c>
      <c r="C130" s="48">
        <v>30</v>
      </c>
      <c r="D130" s="49">
        <v>2.37</v>
      </c>
      <c r="E130" s="49">
        <v>0.3</v>
      </c>
      <c r="F130" s="49">
        <v>14.76</v>
      </c>
      <c r="G130" s="50">
        <v>70.5</v>
      </c>
      <c r="H130" s="51">
        <v>108</v>
      </c>
    </row>
    <row r="131" spans="1:8" ht="14">
      <c r="A131" s="46"/>
      <c r="B131" s="47" t="s">
        <v>29</v>
      </c>
      <c r="C131" s="48">
        <v>30</v>
      </c>
      <c r="D131" s="49">
        <v>1.98</v>
      </c>
      <c r="E131" s="49">
        <v>0.36</v>
      </c>
      <c r="F131" s="49">
        <v>10.02</v>
      </c>
      <c r="G131" s="50">
        <v>52.2</v>
      </c>
      <c r="H131" s="51">
        <v>109</v>
      </c>
    </row>
    <row r="132" spans="1:8" s="45" customFormat="1">
      <c r="A132" s="46" t="s">
        <v>31</v>
      </c>
      <c r="B132" s="53"/>
      <c r="C132" s="54">
        <f>SUM(C127:C131)</f>
        <v>700</v>
      </c>
      <c r="D132" s="54">
        <f>SUM(D127:D131)</f>
        <v>30.450000000000003</v>
      </c>
      <c r="E132" s="54">
        <f>SUM(E127:E131)</f>
        <v>19.750000000000004</v>
      </c>
      <c r="F132" s="54">
        <f>SUM(F127:F131)</f>
        <v>89.38</v>
      </c>
      <c r="G132" s="54">
        <f>SUM(G127:G131)</f>
        <v>712.2600000000001</v>
      </c>
      <c r="H132" s="55"/>
    </row>
    <row r="133" spans="1:8" ht="14">
      <c r="A133" s="46" t="s">
        <v>32</v>
      </c>
      <c r="B133" s="47" t="s">
        <v>62</v>
      </c>
      <c r="C133" s="48">
        <v>200</v>
      </c>
      <c r="D133" s="49">
        <v>0.3</v>
      </c>
      <c r="E133" s="49">
        <v>0.12</v>
      </c>
      <c r="F133" s="49">
        <v>9.18</v>
      </c>
      <c r="G133" s="50">
        <v>39.74</v>
      </c>
      <c r="H133" s="52" t="s">
        <v>61</v>
      </c>
    </row>
    <row r="134" spans="1:8" ht="28">
      <c r="A134" s="46"/>
      <c r="B134" s="47" t="s">
        <v>67</v>
      </c>
      <c r="C134" s="48">
        <v>100</v>
      </c>
      <c r="D134" s="49">
        <v>3.85</v>
      </c>
      <c r="E134" s="49">
        <v>2.36</v>
      </c>
      <c r="F134" s="49">
        <v>26.11</v>
      </c>
      <c r="G134" s="50">
        <v>140.77000000000001</v>
      </c>
      <c r="H134" s="52" t="s">
        <v>66</v>
      </c>
    </row>
    <row r="135" spans="1:8" s="45" customFormat="1">
      <c r="A135" s="46" t="s">
        <v>36</v>
      </c>
      <c r="B135" s="53"/>
      <c r="C135" s="54">
        <f>SUM(C133:C134)</f>
        <v>300</v>
      </c>
      <c r="D135" s="54">
        <f t="shared" ref="D135:G135" si="15">SUM(D133:D134)</f>
        <v>4.1500000000000004</v>
      </c>
      <c r="E135" s="54">
        <f t="shared" si="15"/>
        <v>2.48</v>
      </c>
      <c r="F135" s="54">
        <f t="shared" si="15"/>
        <v>35.29</v>
      </c>
      <c r="G135" s="54">
        <f t="shared" si="15"/>
        <v>180.51000000000002</v>
      </c>
      <c r="H135" s="55"/>
    </row>
    <row r="136" spans="1:8" s="45" customFormat="1" ht="14" thickBot="1">
      <c r="A136" s="57" t="s">
        <v>37</v>
      </c>
      <c r="B136" s="58"/>
      <c r="C136" s="59">
        <f>C126+C132+C135</f>
        <v>1500</v>
      </c>
      <c r="D136" s="59">
        <f t="shared" ref="D136:G136" si="16">D126+D132+D135</f>
        <v>62.62</v>
      </c>
      <c r="E136" s="59">
        <f t="shared" si="16"/>
        <v>47.11</v>
      </c>
      <c r="F136" s="59">
        <f t="shared" si="16"/>
        <v>202.38</v>
      </c>
      <c r="G136" s="59">
        <f t="shared" si="16"/>
        <v>1544.95</v>
      </c>
      <c r="H136" s="60"/>
    </row>
    <row r="137" spans="1:8" s="45" customFormat="1">
      <c r="A137" s="61" t="s">
        <v>89</v>
      </c>
      <c r="B137" s="62"/>
      <c r="C137" s="62"/>
      <c r="D137" s="62"/>
      <c r="E137" s="62"/>
      <c r="F137" s="62"/>
      <c r="G137" s="62"/>
      <c r="H137" s="63"/>
    </row>
    <row r="138" spans="1:8" ht="14">
      <c r="A138" s="46" t="s">
        <v>13</v>
      </c>
      <c r="B138" s="47" t="s">
        <v>90</v>
      </c>
      <c r="C138" s="48">
        <v>200</v>
      </c>
      <c r="D138" s="49">
        <v>7.82</v>
      </c>
      <c r="E138" s="49">
        <v>7.04</v>
      </c>
      <c r="F138" s="49">
        <v>40.6</v>
      </c>
      <c r="G138" s="50">
        <v>257.32</v>
      </c>
      <c r="H138" s="51">
        <v>250</v>
      </c>
    </row>
    <row r="139" spans="1:8" ht="14">
      <c r="A139" s="46"/>
      <c r="B139" s="47" t="s">
        <v>130</v>
      </c>
      <c r="C139" s="48">
        <v>60</v>
      </c>
      <c r="D139" s="49">
        <v>3</v>
      </c>
      <c r="E139" s="49">
        <v>10.199999999999999</v>
      </c>
      <c r="F139" s="49">
        <v>16.8</v>
      </c>
      <c r="G139" s="50">
        <v>186</v>
      </c>
      <c r="H139" s="51" t="s">
        <v>124</v>
      </c>
    </row>
    <row r="140" spans="1:8" ht="14">
      <c r="A140" s="46"/>
      <c r="B140" s="47" t="s">
        <v>20</v>
      </c>
      <c r="C140" s="48">
        <v>200</v>
      </c>
      <c r="D140" s="49">
        <v>0.2</v>
      </c>
      <c r="E140" s="49">
        <v>0</v>
      </c>
      <c r="F140" s="49">
        <v>7.02</v>
      </c>
      <c r="G140" s="50">
        <v>28.46</v>
      </c>
      <c r="H140" s="51">
        <v>493</v>
      </c>
    </row>
    <row r="141" spans="1:8" ht="14">
      <c r="A141" s="46"/>
      <c r="B141" s="47" t="s">
        <v>42</v>
      </c>
      <c r="C141" s="48">
        <v>150</v>
      </c>
      <c r="D141" s="49">
        <v>0.6</v>
      </c>
      <c r="E141" s="49">
        <v>0.6</v>
      </c>
      <c r="F141" s="49">
        <v>14.7</v>
      </c>
      <c r="G141" s="50">
        <v>70.5</v>
      </c>
      <c r="H141" s="51">
        <v>112</v>
      </c>
    </row>
    <row r="142" spans="1:8" s="45" customFormat="1">
      <c r="A142" s="46" t="s">
        <v>21</v>
      </c>
      <c r="B142" s="53"/>
      <c r="C142" s="54">
        <f>SUM(C138:C141)</f>
        <v>610</v>
      </c>
      <c r="D142" s="54">
        <f t="shared" ref="D142:G142" si="17">SUM(D138:D141)</f>
        <v>11.62</v>
      </c>
      <c r="E142" s="54">
        <f t="shared" si="17"/>
        <v>17.84</v>
      </c>
      <c r="F142" s="54">
        <f t="shared" si="17"/>
        <v>79.12</v>
      </c>
      <c r="G142" s="54">
        <f t="shared" si="17"/>
        <v>542.28</v>
      </c>
      <c r="H142" s="55"/>
    </row>
    <row r="143" spans="1:8" ht="17.25" customHeight="1">
      <c r="A143" s="46" t="s">
        <v>22</v>
      </c>
      <c r="B143" s="47" t="s">
        <v>58</v>
      </c>
      <c r="C143" s="48">
        <v>200</v>
      </c>
      <c r="D143" s="49">
        <v>4.5</v>
      </c>
      <c r="E143" s="49">
        <v>4.54</v>
      </c>
      <c r="F143" s="49">
        <v>17.28</v>
      </c>
      <c r="G143" s="50">
        <v>128.22</v>
      </c>
      <c r="H143" s="52" t="s">
        <v>57</v>
      </c>
    </row>
    <row r="144" spans="1:8" ht="14">
      <c r="A144" s="46"/>
      <c r="B144" s="47" t="s">
        <v>92</v>
      </c>
      <c r="C144" s="48">
        <v>90</v>
      </c>
      <c r="D144" s="49">
        <v>9.41</v>
      </c>
      <c r="E144" s="49">
        <v>4.1399999999999997</v>
      </c>
      <c r="F144" s="49">
        <v>10.83</v>
      </c>
      <c r="G144" s="50">
        <v>118.05</v>
      </c>
      <c r="H144" s="52" t="s">
        <v>91</v>
      </c>
    </row>
    <row r="145" spans="1:8" ht="14">
      <c r="A145" s="46"/>
      <c r="B145" s="47" t="s">
        <v>47</v>
      </c>
      <c r="C145" s="48">
        <v>150</v>
      </c>
      <c r="D145" s="49">
        <v>8.6199999999999992</v>
      </c>
      <c r="E145" s="49">
        <v>2.99</v>
      </c>
      <c r="F145" s="49">
        <v>38.82</v>
      </c>
      <c r="G145" s="50">
        <v>217.18</v>
      </c>
      <c r="H145" s="51">
        <v>237</v>
      </c>
    </row>
    <row r="146" spans="1:8" ht="14">
      <c r="A146" s="46"/>
      <c r="B146" s="47" t="s">
        <v>49</v>
      </c>
      <c r="C146" s="48">
        <v>200</v>
      </c>
      <c r="D146" s="49">
        <v>1.92</v>
      </c>
      <c r="E146" s="49">
        <v>0.12</v>
      </c>
      <c r="F146" s="49">
        <v>25.86</v>
      </c>
      <c r="G146" s="50">
        <v>112.36</v>
      </c>
      <c r="H146" s="52" t="s">
        <v>48</v>
      </c>
    </row>
    <row r="147" spans="1:8" ht="14">
      <c r="A147" s="46"/>
      <c r="B147" s="47" t="s">
        <v>30</v>
      </c>
      <c r="C147" s="48">
        <v>30</v>
      </c>
      <c r="D147" s="49">
        <v>2.37</v>
      </c>
      <c r="E147" s="49">
        <v>0.3</v>
      </c>
      <c r="F147" s="49">
        <v>14.76</v>
      </c>
      <c r="G147" s="50">
        <v>70.5</v>
      </c>
      <c r="H147" s="51">
        <v>108</v>
      </c>
    </row>
    <row r="148" spans="1:8" ht="14">
      <c r="A148" s="46"/>
      <c r="B148" s="47" t="s">
        <v>29</v>
      </c>
      <c r="C148" s="48">
        <v>30</v>
      </c>
      <c r="D148" s="49">
        <v>1.98</v>
      </c>
      <c r="E148" s="49">
        <v>0.36</v>
      </c>
      <c r="F148" s="49">
        <v>10.02</v>
      </c>
      <c r="G148" s="50">
        <v>52.2</v>
      </c>
      <c r="H148" s="51">
        <v>109</v>
      </c>
    </row>
    <row r="149" spans="1:8" s="45" customFormat="1">
      <c r="A149" s="46" t="s">
        <v>31</v>
      </c>
      <c r="B149" s="53"/>
      <c r="C149" s="54">
        <f>SUM(C143:C148)</f>
        <v>700</v>
      </c>
      <c r="D149" s="54">
        <f t="shared" ref="D149:G149" si="18">SUM(D143:D148)</f>
        <v>28.800000000000004</v>
      </c>
      <c r="E149" s="54">
        <f t="shared" si="18"/>
        <v>12.45</v>
      </c>
      <c r="F149" s="54">
        <f t="shared" si="18"/>
        <v>117.57000000000001</v>
      </c>
      <c r="G149" s="54">
        <f t="shared" si="18"/>
        <v>698.51</v>
      </c>
      <c r="H149" s="55"/>
    </row>
    <row r="150" spans="1:8" ht="14">
      <c r="A150" s="46" t="s">
        <v>32</v>
      </c>
      <c r="B150" s="47" t="s">
        <v>51</v>
      </c>
      <c r="C150" s="48">
        <v>200</v>
      </c>
      <c r="D150" s="49">
        <v>5.4</v>
      </c>
      <c r="E150" s="49">
        <v>5</v>
      </c>
      <c r="F150" s="49">
        <v>21.6</v>
      </c>
      <c r="G150" s="50">
        <v>158</v>
      </c>
      <c r="H150" s="52" t="s">
        <v>50</v>
      </c>
    </row>
    <row r="151" spans="1:8" ht="14">
      <c r="A151" s="46"/>
      <c r="B151" s="47" t="s">
        <v>94</v>
      </c>
      <c r="C151" s="48">
        <v>100</v>
      </c>
      <c r="D151" s="49">
        <v>5.68</v>
      </c>
      <c r="E151" s="49">
        <v>11.28</v>
      </c>
      <c r="F151" s="49">
        <v>31.8</v>
      </c>
      <c r="G151" s="50">
        <v>253.39</v>
      </c>
      <c r="H151" s="52" t="s">
        <v>93</v>
      </c>
    </row>
    <row r="152" spans="1:8" s="45" customFormat="1">
      <c r="A152" s="46" t="s">
        <v>36</v>
      </c>
      <c r="B152" s="53"/>
      <c r="C152" s="54">
        <f>SUM(C150:C151)</f>
        <v>300</v>
      </c>
      <c r="D152" s="54">
        <f t="shared" ref="D152:G152" si="19">SUM(D150:D151)</f>
        <v>11.08</v>
      </c>
      <c r="E152" s="54">
        <f t="shared" si="19"/>
        <v>16.28</v>
      </c>
      <c r="F152" s="54">
        <f t="shared" si="19"/>
        <v>53.400000000000006</v>
      </c>
      <c r="G152" s="54">
        <f t="shared" si="19"/>
        <v>411.39</v>
      </c>
      <c r="H152" s="55"/>
    </row>
    <row r="153" spans="1:8" s="45" customFormat="1" ht="14" thickBot="1">
      <c r="A153" s="57" t="s">
        <v>37</v>
      </c>
      <c r="B153" s="58"/>
      <c r="C153" s="59">
        <f>C142+C149+C152</f>
        <v>1610</v>
      </c>
      <c r="D153" s="59">
        <f t="shared" ref="D153:G153" si="20">D142+D149+D152</f>
        <v>51.5</v>
      </c>
      <c r="E153" s="59">
        <f t="shared" si="20"/>
        <v>46.57</v>
      </c>
      <c r="F153" s="59">
        <f t="shared" si="20"/>
        <v>250.09</v>
      </c>
      <c r="G153" s="59">
        <f t="shared" si="20"/>
        <v>1652.1799999999998</v>
      </c>
      <c r="H153" s="60"/>
    </row>
    <row r="154" spans="1:8" s="45" customFormat="1">
      <c r="A154" s="61" t="s">
        <v>95</v>
      </c>
      <c r="B154" s="62"/>
      <c r="C154" s="62"/>
      <c r="D154" s="62"/>
      <c r="E154" s="62"/>
      <c r="F154" s="62"/>
      <c r="G154" s="62"/>
      <c r="H154" s="63"/>
    </row>
    <row r="155" spans="1:8" ht="14">
      <c r="A155" s="46" t="s">
        <v>13</v>
      </c>
      <c r="B155" s="47" t="s">
        <v>65</v>
      </c>
      <c r="C155" s="48">
        <v>200</v>
      </c>
      <c r="D155" s="49">
        <v>7.16</v>
      </c>
      <c r="E155" s="49">
        <v>9.4</v>
      </c>
      <c r="F155" s="49">
        <v>28.8</v>
      </c>
      <c r="G155" s="50">
        <v>291.89999999999998</v>
      </c>
      <c r="H155" s="51">
        <v>266</v>
      </c>
    </row>
    <row r="156" spans="1:8" ht="14">
      <c r="A156" s="46"/>
      <c r="B156" s="47" t="s">
        <v>96</v>
      </c>
      <c r="C156" s="48">
        <v>100</v>
      </c>
      <c r="D156" s="49">
        <f>3.64*2</f>
        <v>7.28</v>
      </c>
      <c r="E156" s="49">
        <f>3.44*2</f>
        <v>6.88</v>
      </c>
      <c r="F156" s="49">
        <f>28.84*2</f>
        <v>57.68</v>
      </c>
      <c r="G156" s="50">
        <f>159.57*2</f>
        <v>319.14</v>
      </c>
      <c r="H156" s="51" t="s">
        <v>122</v>
      </c>
    </row>
    <row r="157" spans="1:8" ht="14">
      <c r="A157" s="46"/>
      <c r="B157" s="47" t="s">
        <v>68</v>
      </c>
      <c r="C157" s="48">
        <v>200</v>
      </c>
      <c r="D157" s="49">
        <v>0.26</v>
      </c>
      <c r="E157" s="49">
        <v>0</v>
      </c>
      <c r="F157" s="49">
        <v>7.24</v>
      </c>
      <c r="G157" s="50">
        <v>30.84</v>
      </c>
      <c r="H157" s="51">
        <v>494</v>
      </c>
    </row>
    <row r="158" spans="1:8" ht="14">
      <c r="A158" s="46"/>
      <c r="B158" s="47" t="s">
        <v>42</v>
      </c>
      <c r="C158" s="48">
        <v>200</v>
      </c>
      <c r="D158" s="49">
        <v>3</v>
      </c>
      <c r="E158" s="49">
        <v>1</v>
      </c>
      <c r="F158" s="49">
        <v>42</v>
      </c>
      <c r="G158" s="50">
        <v>192</v>
      </c>
      <c r="H158" s="51">
        <v>112</v>
      </c>
    </row>
    <row r="159" spans="1:8" s="45" customFormat="1">
      <c r="A159" s="46" t="s">
        <v>21</v>
      </c>
      <c r="B159" s="53"/>
      <c r="C159" s="54">
        <f>SUM(C155:C158)</f>
        <v>700</v>
      </c>
      <c r="D159" s="54">
        <f t="shared" ref="D159:G159" si="21">SUM(D155:D158)</f>
        <v>17.700000000000003</v>
      </c>
      <c r="E159" s="54">
        <f t="shared" si="21"/>
        <v>17.28</v>
      </c>
      <c r="F159" s="54">
        <f t="shared" si="21"/>
        <v>135.72</v>
      </c>
      <c r="G159" s="54">
        <f t="shared" si="21"/>
        <v>833.88</v>
      </c>
      <c r="H159" s="55"/>
    </row>
    <row r="160" spans="1:8" ht="28">
      <c r="A160" s="46" t="s">
        <v>22</v>
      </c>
      <c r="B160" s="47" t="s">
        <v>70</v>
      </c>
      <c r="C160" s="48">
        <v>200</v>
      </c>
      <c r="D160" s="49">
        <v>2.12</v>
      </c>
      <c r="E160" s="49">
        <v>4.4400000000000004</v>
      </c>
      <c r="F160" s="49">
        <v>7.38</v>
      </c>
      <c r="G160" s="50">
        <v>78.58</v>
      </c>
      <c r="H160" s="52" t="s">
        <v>69</v>
      </c>
    </row>
    <row r="161" spans="1:8" ht="14">
      <c r="A161" s="46"/>
      <c r="B161" s="47" t="s">
        <v>98</v>
      </c>
      <c r="C161" s="48">
        <v>90</v>
      </c>
      <c r="D161" s="49">
        <v>10.88</v>
      </c>
      <c r="E161" s="49">
        <v>10.77</v>
      </c>
      <c r="F161" s="49">
        <v>9.82</v>
      </c>
      <c r="G161" s="50">
        <v>98.32</v>
      </c>
      <c r="H161" s="52" t="s">
        <v>97</v>
      </c>
    </row>
    <row r="162" spans="1:8" ht="14">
      <c r="A162" s="46"/>
      <c r="B162" s="47" t="s">
        <v>128</v>
      </c>
      <c r="C162" s="48">
        <v>150</v>
      </c>
      <c r="D162" s="49">
        <v>3.15</v>
      </c>
      <c r="E162" s="49">
        <v>6.6</v>
      </c>
      <c r="F162" s="49">
        <v>16.350000000000001</v>
      </c>
      <c r="G162" s="50">
        <v>138</v>
      </c>
      <c r="H162" s="51">
        <v>429</v>
      </c>
    </row>
    <row r="163" spans="1:8" ht="14">
      <c r="A163" s="46"/>
      <c r="B163" s="47" t="s">
        <v>28</v>
      </c>
      <c r="C163" s="48">
        <v>200</v>
      </c>
      <c r="D163" s="49">
        <v>0.1</v>
      </c>
      <c r="E163" s="49">
        <v>0</v>
      </c>
      <c r="F163" s="49">
        <v>11.4</v>
      </c>
      <c r="G163" s="50">
        <v>43.48</v>
      </c>
      <c r="H163" s="51">
        <v>508</v>
      </c>
    </row>
    <row r="164" spans="1:8" ht="14">
      <c r="A164" s="46"/>
      <c r="B164" s="47" t="s">
        <v>30</v>
      </c>
      <c r="C164" s="48">
        <v>30</v>
      </c>
      <c r="D164" s="49">
        <v>2.37</v>
      </c>
      <c r="E164" s="49">
        <v>0.3</v>
      </c>
      <c r="F164" s="49">
        <v>14.76</v>
      </c>
      <c r="G164" s="50">
        <v>70.5</v>
      </c>
      <c r="H164" s="51">
        <v>108</v>
      </c>
    </row>
    <row r="165" spans="1:8" ht="14">
      <c r="A165" s="46"/>
      <c r="B165" s="47" t="s">
        <v>29</v>
      </c>
      <c r="C165" s="48">
        <v>30</v>
      </c>
      <c r="D165" s="49">
        <v>1.98</v>
      </c>
      <c r="E165" s="49">
        <v>0.36</v>
      </c>
      <c r="F165" s="49">
        <v>10.02</v>
      </c>
      <c r="G165" s="50">
        <v>52.2</v>
      </c>
      <c r="H165" s="51">
        <v>109</v>
      </c>
    </row>
    <row r="166" spans="1:8" s="45" customFormat="1">
      <c r="A166" s="46" t="s">
        <v>31</v>
      </c>
      <c r="B166" s="53"/>
      <c r="C166" s="54">
        <f>SUM(C160:C165)</f>
        <v>700</v>
      </c>
      <c r="D166" s="54">
        <f t="shared" ref="D166:G166" si="22">SUM(D160:D165)</f>
        <v>20.6</v>
      </c>
      <c r="E166" s="54">
        <f t="shared" si="22"/>
        <v>22.470000000000002</v>
      </c>
      <c r="F166" s="54">
        <f t="shared" si="22"/>
        <v>69.72999999999999</v>
      </c>
      <c r="G166" s="54">
        <f t="shared" si="22"/>
        <v>481.08</v>
      </c>
      <c r="H166" s="55"/>
    </row>
    <row r="167" spans="1:8" ht="16.5" customHeight="1">
      <c r="A167" s="46" t="s">
        <v>32</v>
      </c>
      <c r="B167" s="47" t="s">
        <v>33</v>
      </c>
      <c r="C167" s="48">
        <v>200</v>
      </c>
      <c r="D167" s="49">
        <v>0</v>
      </c>
      <c r="E167" s="49">
        <v>0</v>
      </c>
      <c r="F167" s="49">
        <v>24</v>
      </c>
      <c r="G167" s="50">
        <v>95</v>
      </c>
      <c r="H167" s="51">
        <v>614</v>
      </c>
    </row>
    <row r="168" spans="1:8" ht="14">
      <c r="A168" s="46"/>
      <c r="B168" s="47" t="s">
        <v>99</v>
      </c>
      <c r="C168" s="48">
        <v>100</v>
      </c>
      <c r="D168" s="49">
        <v>5.91</v>
      </c>
      <c r="E168" s="49">
        <v>3.96</v>
      </c>
      <c r="F168" s="49">
        <v>35.770000000000003</v>
      </c>
      <c r="G168" s="50">
        <v>201.65</v>
      </c>
      <c r="H168" s="51">
        <v>542</v>
      </c>
    </row>
    <row r="169" spans="1:8" s="45" customFormat="1">
      <c r="A169" s="46" t="s">
        <v>36</v>
      </c>
      <c r="B169" s="53"/>
      <c r="C169" s="54">
        <f>SUM(C167:C168)</f>
        <v>300</v>
      </c>
      <c r="D169" s="54">
        <f t="shared" ref="D169:G169" si="23">SUM(D167:D168)</f>
        <v>5.91</v>
      </c>
      <c r="E169" s="54">
        <f t="shared" si="23"/>
        <v>3.96</v>
      </c>
      <c r="F169" s="54">
        <f t="shared" si="23"/>
        <v>59.77</v>
      </c>
      <c r="G169" s="54">
        <f t="shared" si="23"/>
        <v>296.64999999999998</v>
      </c>
      <c r="H169" s="55"/>
    </row>
    <row r="170" spans="1:8" s="45" customFormat="1" ht="14" thickBot="1">
      <c r="A170" s="57" t="s">
        <v>37</v>
      </c>
      <c r="B170" s="58"/>
      <c r="C170" s="59">
        <f>C159+C166+C169</f>
        <v>1700</v>
      </c>
      <c r="D170" s="59">
        <f t="shared" ref="D170:G170" si="24">D159+D166+D169</f>
        <v>44.210000000000008</v>
      </c>
      <c r="E170" s="59">
        <f t="shared" si="24"/>
        <v>43.71</v>
      </c>
      <c r="F170" s="59">
        <f t="shared" si="24"/>
        <v>265.21999999999997</v>
      </c>
      <c r="G170" s="59">
        <f t="shared" si="24"/>
        <v>1611.6100000000001</v>
      </c>
      <c r="H170" s="60"/>
    </row>
    <row r="171" spans="1:8" s="45" customFormat="1">
      <c r="A171" s="61" t="s">
        <v>100</v>
      </c>
      <c r="B171" s="62"/>
      <c r="C171" s="62"/>
      <c r="D171" s="62"/>
      <c r="E171" s="62"/>
      <c r="F171" s="62"/>
      <c r="G171" s="62"/>
      <c r="H171" s="63"/>
    </row>
    <row r="172" spans="1:8" ht="14">
      <c r="A172" s="46" t="s">
        <v>13</v>
      </c>
      <c r="B172" s="47" t="s">
        <v>25</v>
      </c>
      <c r="C172" s="48">
        <v>90</v>
      </c>
      <c r="D172" s="49">
        <v>6.44</v>
      </c>
      <c r="E172" s="49">
        <v>10.95</v>
      </c>
      <c r="F172" s="49">
        <v>2.13</v>
      </c>
      <c r="G172" s="50">
        <v>137.22999999999999</v>
      </c>
      <c r="H172" s="52" t="s">
        <v>24</v>
      </c>
    </row>
    <row r="173" spans="1:8" ht="14">
      <c r="A173" s="46"/>
      <c r="B173" s="47" t="s">
        <v>101</v>
      </c>
      <c r="C173" s="48">
        <v>150</v>
      </c>
      <c r="D173" s="49">
        <v>10.27</v>
      </c>
      <c r="E173" s="49">
        <v>9.48</v>
      </c>
      <c r="F173" s="49">
        <v>38.01</v>
      </c>
      <c r="G173" s="50">
        <v>278.08</v>
      </c>
      <c r="H173" s="51">
        <v>296</v>
      </c>
    </row>
    <row r="174" spans="1:8" ht="14">
      <c r="A174" s="46"/>
      <c r="B174" s="47" t="s">
        <v>20</v>
      </c>
      <c r="C174" s="48">
        <v>200</v>
      </c>
      <c r="D174" s="49">
        <v>0.2</v>
      </c>
      <c r="E174" s="49">
        <v>0</v>
      </c>
      <c r="F174" s="49">
        <v>7.02</v>
      </c>
      <c r="G174" s="50">
        <v>28.46</v>
      </c>
      <c r="H174" s="51">
        <v>493</v>
      </c>
    </row>
    <row r="175" spans="1:8" ht="14">
      <c r="A175" s="46"/>
      <c r="B175" s="47" t="s">
        <v>42</v>
      </c>
      <c r="C175" s="48">
        <v>150</v>
      </c>
      <c r="D175" s="49">
        <v>0.6</v>
      </c>
      <c r="E175" s="49">
        <v>0.6</v>
      </c>
      <c r="F175" s="49">
        <v>14.7</v>
      </c>
      <c r="G175" s="50">
        <v>70.5</v>
      </c>
      <c r="H175" s="51">
        <v>112</v>
      </c>
    </row>
    <row r="176" spans="1:8" s="45" customFormat="1">
      <c r="A176" s="46" t="s">
        <v>21</v>
      </c>
      <c r="B176" s="53"/>
      <c r="C176" s="54">
        <f>SUM(C172:C175)</f>
        <v>590</v>
      </c>
      <c r="D176" s="54">
        <f t="shared" ref="D176:G176" si="25">SUM(D172:D175)</f>
        <v>17.510000000000002</v>
      </c>
      <c r="E176" s="54">
        <f t="shared" si="25"/>
        <v>21.03</v>
      </c>
      <c r="F176" s="54">
        <f t="shared" si="25"/>
        <v>61.86</v>
      </c>
      <c r="G176" s="54">
        <f t="shared" si="25"/>
        <v>514.27</v>
      </c>
      <c r="H176" s="55"/>
    </row>
    <row r="177" spans="1:8" ht="14">
      <c r="A177" s="46" t="s">
        <v>22</v>
      </c>
      <c r="B177" s="47" t="s">
        <v>125</v>
      </c>
      <c r="C177" s="48">
        <v>200</v>
      </c>
      <c r="D177" s="49">
        <v>2.34</v>
      </c>
      <c r="E177" s="49">
        <v>4.78</v>
      </c>
      <c r="F177" s="49">
        <v>14.08</v>
      </c>
      <c r="G177" s="50">
        <v>109.42</v>
      </c>
      <c r="H177" s="52" t="s">
        <v>126</v>
      </c>
    </row>
    <row r="178" spans="1:8" ht="14">
      <c r="A178" s="46"/>
      <c r="B178" s="47" t="s">
        <v>127</v>
      </c>
      <c r="C178" s="48">
        <v>80</v>
      </c>
      <c r="D178" s="49">
        <v>13.31</v>
      </c>
      <c r="E178" s="49">
        <v>6.9</v>
      </c>
      <c r="F178" s="49">
        <v>2.1</v>
      </c>
      <c r="G178" s="50">
        <v>124.45</v>
      </c>
      <c r="H178" s="51">
        <v>366</v>
      </c>
    </row>
    <row r="179" spans="1:8" ht="14">
      <c r="A179" s="46"/>
      <c r="B179" s="47" t="s">
        <v>103</v>
      </c>
      <c r="C179" s="48">
        <v>150</v>
      </c>
      <c r="D179" s="49">
        <v>2.4700000000000002</v>
      </c>
      <c r="E179" s="49">
        <v>4.7300000000000004</v>
      </c>
      <c r="F179" s="49">
        <v>16.23</v>
      </c>
      <c r="G179" s="50">
        <v>118.21</v>
      </c>
      <c r="H179" s="52" t="s">
        <v>102</v>
      </c>
    </row>
    <row r="180" spans="1:8" ht="14">
      <c r="A180" s="46"/>
      <c r="B180" s="47" t="s">
        <v>60</v>
      </c>
      <c r="C180" s="48">
        <v>200</v>
      </c>
      <c r="D180" s="49">
        <v>0.32</v>
      </c>
      <c r="E180" s="49">
        <v>0.14000000000000001</v>
      </c>
      <c r="F180" s="49">
        <v>11.46</v>
      </c>
      <c r="G180" s="50">
        <v>48.32</v>
      </c>
      <c r="H180" s="51">
        <v>519</v>
      </c>
    </row>
    <row r="181" spans="1:8" ht="14">
      <c r="A181" s="46"/>
      <c r="B181" s="47" t="s">
        <v>30</v>
      </c>
      <c r="C181" s="48">
        <v>30</v>
      </c>
      <c r="D181" s="49">
        <v>2.37</v>
      </c>
      <c r="E181" s="49">
        <v>0.3</v>
      </c>
      <c r="F181" s="49">
        <v>14.76</v>
      </c>
      <c r="G181" s="50">
        <v>70.5</v>
      </c>
      <c r="H181" s="51">
        <v>108</v>
      </c>
    </row>
    <row r="182" spans="1:8" ht="14">
      <c r="A182" s="46"/>
      <c r="B182" s="47" t="s">
        <v>29</v>
      </c>
      <c r="C182" s="48">
        <v>30</v>
      </c>
      <c r="D182" s="49">
        <v>1.98</v>
      </c>
      <c r="E182" s="49">
        <v>0.36</v>
      </c>
      <c r="F182" s="49">
        <v>10.02</v>
      </c>
      <c r="G182" s="50">
        <v>52.2</v>
      </c>
      <c r="H182" s="51">
        <v>109</v>
      </c>
    </row>
    <row r="183" spans="1:8" s="45" customFormat="1">
      <c r="A183" s="46" t="s">
        <v>31</v>
      </c>
      <c r="B183" s="53"/>
      <c r="C183" s="54">
        <f>SUM(C177:C182)</f>
        <v>690</v>
      </c>
      <c r="D183" s="54">
        <f>SUM(D177:D182)</f>
        <v>22.790000000000003</v>
      </c>
      <c r="E183" s="54">
        <f>SUM(E177:E182)</f>
        <v>17.21</v>
      </c>
      <c r="F183" s="54">
        <f>SUM(F177:F182)</f>
        <v>68.649999999999991</v>
      </c>
      <c r="G183" s="54">
        <f>SUM(G177:G182)</f>
        <v>523.1</v>
      </c>
      <c r="H183" s="55"/>
    </row>
    <row r="184" spans="1:8" ht="14">
      <c r="A184" s="46" t="s">
        <v>32</v>
      </c>
      <c r="B184" s="47" t="s">
        <v>104</v>
      </c>
      <c r="C184" s="48">
        <v>100</v>
      </c>
      <c r="D184" s="49">
        <v>9.02</v>
      </c>
      <c r="E184" s="49">
        <v>14.85</v>
      </c>
      <c r="F184" s="49">
        <v>55.76</v>
      </c>
      <c r="G184" s="50">
        <v>391.75</v>
      </c>
      <c r="H184" s="51">
        <v>560</v>
      </c>
    </row>
    <row r="185" spans="1:8" ht="14.25" customHeight="1">
      <c r="A185" s="46"/>
      <c r="B185" s="47" t="s">
        <v>75</v>
      </c>
      <c r="C185" s="48">
        <v>200</v>
      </c>
      <c r="D185" s="49">
        <v>0.2</v>
      </c>
      <c r="E185" s="49">
        <v>0.2</v>
      </c>
      <c r="F185" s="49">
        <v>22.8</v>
      </c>
      <c r="G185" s="50">
        <v>100</v>
      </c>
      <c r="H185" s="52" t="s">
        <v>74</v>
      </c>
    </row>
    <row r="186" spans="1:8" s="45" customFormat="1">
      <c r="A186" s="46" t="s">
        <v>36</v>
      </c>
      <c r="B186" s="53"/>
      <c r="C186" s="54">
        <f>SUM(C184:C185)</f>
        <v>300</v>
      </c>
      <c r="D186" s="54">
        <f t="shared" ref="D186:G186" si="26">SUM(D184:D185)</f>
        <v>9.2199999999999989</v>
      </c>
      <c r="E186" s="54">
        <f t="shared" si="26"/>
        <v>15.049999999999999</v>
      </c>
      <c r="F186" s="54">
        <f t="shared" si="26"/>
        <v>78.56</v>
      </c>
      <c r="G186" s="54">
        <f t="shared" si="26"/>
        <v>491.75</v>
      </c>
      <c r="H186" s="55"/>
    </row>
    <row r="187" spans="1:8" s="45" customFormat="1" ht="14" thickBot="1">
      <c r="A187" s="65" t="s">
        <v>37</v>
      </c>
      <c r="B187" s="66"/>
      <c r="C187" s="67">
        <f>C176+C183+C186</f>
        <v>1580</v>
      </c>
      <c r="D187" s="67">
        <f t="shared" ref="D187:G187" si="27">D176+D183+D186</f>
        <v>49.52</v>
      </c>
      <c r="E187" s="67">
        <f t="shared" si="27"/>
        <v>53.29</v>
      </c>
      <c r="F187" s="67">
        <f t="shared" si="27"/>
        <v>209.07</v>
      </c>
      <c r="G187" s="67">
        <f t="shared" si="27"/>
        <v>1529.12</v>
      </c>
      <c r="H187" s="68"/>
    </row>
    <row r="188" spans="1:8" s="45" customFormat="1">
      <c r="A188" s="69" t="s">
        <v>105</v>
      </c>
      <c r="B188" s="70"/>
      <c r="C188" s="71">
        <f>C34+C51+C68+C85+C101+C120+C136+C153+C170+C187</f>
        <v>16350</v>
      </c>
      <c r="D188" s="71">
        <f t="shared" ref="D188:G188" si="28">D34+D51+D68+D85+D101+D120+D136+D153+D170+D187</f>
        <v>535.40000000000009</v>
      </c>
      <c r="E188" s="71">
        <f t="shared" si="28"/>
        <v>452.09999999999997</v>
      </c>
      <c r="F188" s="71">
        <f t="shared" si="28"/>
        <v>2540.1600000000003</v>
      </c>
      <c r="G188" s="71">
        <f t="shared" si="28"/>
        <v>16226.160000000003</v>
      </c>
      <c r="H188" s="72"/>
    </row>
    <row r="189" spans="1:8" s="45" customFormat="1" ht="14" thickBot="1">
      <c r="A189" s="73" t="s">
        <v>106</v>
      </c>
      <c r="B189" s="74"/>
      <c r="C189" s="75">
        <f>C188/10</f>
        <v>1635</v>
      </c>
      <c r="D189" s="75">
        <f t="shared" ref="D189:G189" si="29">D188/10</f>
        <v>53.540000000000006</v>
      </c>
      <c r="E189" s="75">
        <f t="shared" si="29"/>
        <v>45.209999999999994</v>
      </c>
      <c r="F189" s="75">
        <f t="shared" si="29"/>
        <v>254.01600000000002</v>
      </c>
      <c r="G189" s="75">
        <f t="shared" si="29"/>
        <v>1622.6160000000004</v>
      </c>
      <c r="H189" s="76"/>
    </row>
    <row r="190" spans="1:8" s="80" customFormat="1" ht="30" customHeight="1">
      <c r="A190" s="77"/>
      <c r="B190" s="77"/>
      <c r="C190" s="78"/>
      <c r="D190" s="79"/>
      <c r="E190" s="79"/>
      <c r="F190" s="79"/>
      <c r="G190" s="78"/>
      <c r="H190" s="78"/>
    </row>
    <row r="192" spans="1:8" ht="12.75" customHeight="1">
      <c r="A192" s="81" t="s">
        <v>112</v>
      </c>
      <c r="B192" s="81"/>
      <c r="C192" s="82"/>
      <c r="D192" s="83" t="s">
        <v>113</v>
      </c>
      <c r="E192" s="83" t="s">
        <v>113</v>
      </c>
      <c r="F192" s="83" t="s">
        <v>114</v>
      </c>
      <c r="G192" s="82" t="s">
        <v>115</v>
      </c>
    </row>
    <row r="193" spans="1:7" ht="12.75" customHeight="1">
      <c r="A193" s="81" t="s">
        <v>116</v>
      </c>
      <c r="B193" s="81"/>
      <c r="C193" s="82"/>
      <c r="D193" s="83" t="s">
        <v>117</v>
      </c>
      <c r="E193" s="83" t="s">
        <v>117</v>
      </c>
      <c r="F193" s="83" t="s">
        <v>118</v>
      </c>
      <c r="G193" s="82" t="s">
        <v>119</v>
      </c>
    </row>
    <row r="194" spans="1:7">
      <c r="A194" s="84" t="s">
        <v>120</v>
      </c>
      <c r="B194" s="84"/>
      <c r="C194" s="50">
        <f>(C23+C40+C57+C74+C91+C109+C126+C142+C159+C176)/10</f>
        <v>636</v>
      </c>
      <c r="D194" s="85">
        <f t="shared" ref="D194:G194" si="30">(D23+D40+D57+D74+D91+D109+D126+D142+D159+D176)/10</f>
        <v>19.191000000000003</v>
      </c>
      <c r="E194" s="85">
        <f t="shared" si="30"/>
        <v>19.465</v>
      </c>
      <c r="F194" s="85">
        <f t="shared" si="30"/>
        <v>98.653000000000006</v>
      </c>
      <c r="G194" s="85">
        <f t="shared" si="30"/>
        <v>670.22400000000016</v>
      </c>
    </row>
    <row r="195" spans="1:7">
      <c r="A195" s="84" t="s">
        <v>121</v>
      </c>
      <c r="B195" s="84"/>
      <c r="C195" s="50">
        <f>(C30+C47+C64+C81+C97+C116+C132+C149+C166+C183)/10</f>
        <v>699</v>
      </c>
      <c r="D195" s="85">
        <f t="shared" ref="D195:G195" si="31">(D30+D47+D64+D81+D97+D116+D132+D149+D166+D183)/10</f>
        <v>25.792000000000002</v>
      </c>
      <c r="E195" s="85">
        <f t="shared" si="31"/>
        <v>18.082000000000001</v>
      </c>
      <c r="F195" s="85">
        <f t="shared" si="31"/>
        <v>90.460999999999999</v>
      </c>
      <c r="G195" s="85">
        <f t="shared" si="31"/>
        <v>617.47700000000009</v>
      </c>
    </row>
  </sheetData>
  <mergeCells count="94">
    <mergeCell ref="A192:B192"/>
    <mergeCell ref="A193:B193"/>
    <mergeCell ref="A194:B194"/>
    <mergeCell ref="A195:B195"/>
    <mergeCell ref="A24:A29"/>
    <mergeCell ref="A51:B51"/>
    <mergeCell ref="A30:B30"/>
    <mergeCell ref="A33:B33"/>
    <mergeCell ref="A31:A32"/>
    <mergeCell ref="A34:B34"/>
    <mergeCell ref="A35:H35"/>
    <mergeCell ref="A36:A39"/>
    <mergeCell ref="A40:B40"/>
    <mergeCell ref="A41:A46"/>
    <mergeCell ref="A47:B47"/>
    <mergeCell ref="A50:B50"/>
    <mergeCell ref="A9:H9"/>
    <mergeCell ref="A15:H15"/>
    <mergeCell ref="A16:A22"/>
    <mergeCell ref="A23:B23"/>
    <mergeCell ref="G13:G14"/>
    <mergeCell ref="A13:A14"/>
    <mergeCell ref="B13:B14"/>
    <mergeCell ref="C13:C14"/>
    <mergeCell ref="D13:F13"/>
    <mergeCell ref="H13:H14"/>
    <mergeCell ref="A48:A49"/>
    <mergeCell ref="A81:B81"/>
    <mergeCell ref="A52:H52"/>
    <mergeCell ref="A53:A56"/>
    <mergeCell ref="A57:B57"/>
    <mergeCell ref="A58:A63"/>
    <mergeCell ref="A64:B64"/>
    <mergeCell ref="A67:B67"/>
    <mergeCell ref="A65:A66"/>
    <mergeCell ref="A68:B68"/>
    <mergeCell ref="A69:H69"/>
    <mergeCell ref="A70:A73"/>
    <mergeCell ref="A74:B74"/>
    <mergeCell ref="A75:A80"/>
    <mergeCell ref="A102:H102"/>
    <mergeCell ref="A84:B84"/>
    <mergeCell ref="A82:A83"/>
    <mergeCell ref="A85:B85"/>
    <mergeCell ref="A86:H86"/>
    <mergeCell ref="A87:A90"/>
    <mergeCell ref="A91:B91"/>
    <mergeCell ref="A92:A96"/>
    <mergeCell ref="A97:B97"/>
    <mergeCell ref="A100:B100"/>
    <mergeCell ref="A98:A99"/>
    <mergeCell ref="A101:B101"/>
    <mergeCell ref="A132:B132"/>
    <mergeCell ref="A103:A108"/>
    <mergeCell ref="A109:B109"/>
    <mergeCell ref="A110:A115"/>
    <mergeCell ref="A116:B116"/>
    <mergeCell ref="A119:B119"/>
    <mergeCell ref="A117:A118"/>
    <mergeCell ref="A120:B120"/>
    <mergeCell ref="A121:H121"/>
    <mergeCell ref="A122:A124"/>
    <mergeCell ref="A126:B126"/>
    <mergeCell ref="A127:A131"/>
    <mergeCell ref="A154:H154"/>
    <mergeCell ref="A135:B135"/>
    <mergeCell ref="A133:A134"/>
    <mergeCell ref="A136:B136"/>
    <mergeCell ref="A137:H137"/>
    <mergeCell ref="A138:A141"/>
    <mergeCell ref="A142:B142"/>
    <mergeCell ref="A143:A148"/>
    <mergeCell ref="A149:B149"/>
    <mergeCell ref="A152:B152"/>
    <mergeCell ref="A150:A151"/>
    <mergeCell ref="A153:B153"/>
    <mergeCell ref="A155:A158"/>
    <mergeCell ref="A159:B159"/>
    <mergeCell ref="A160:A165"/>
    <mergeCell ref="A166:B166"/>
    <mergeCell ref="A169:B169"/>
    <mergeCell ref="A167:A168"/>
    <mergeCell ref="A190:B190"/>
    <mergeCell ref="A170:B170"/>
    <mergeCell ref="A171:H171"/>
    <mergeCell ref="A172:A175"/>
    <mergeCell ref="A176:B176"/>
    <mergeCell ref="A177:A182"/>
    <mergeCell ref="A183:B183"/>
    <mergeCell ref="A186:B186"/>
    <mergeCell ref="A184:A185"/>
    <mergeCell ref="A187:B187"/>
    <mergeCell ref="A188:B188"/>
    <mergeCell ref="A189:B189"/>
  </mergeCells>
  <pageMargins left="0.25" right="0.25" top="0.75" bottom="0.75" header="0.3" footer="0.3"/>
  <pageSetup paperSize="9" scale="70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октябрь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Выходец Илья</cp:lastModifiedBy>
  <cp:lastPrinted>2021-10-15T04:18:27Z</cp:lastPrinted>
  <dcterms:created xsi:type="dcterms:W3CDTF">2010-09-29T09:10:17Z</dcterms:created>
  <dcterms:modified xsi:type="dcterms:W3CDTF">2021-10-15T05:06:03Z</dcterms:modified>
</cp:coreProperties>
</file>